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0" yWindow="0" windowWidth="21570" windowHeight="7050" firstSheet="2" activeTab="4"/>
  </bookViews>
  <sheets>
    <sheet name="Հավելված 3 Մաս 2" sheetId="23" r:id="rId1"/>
    <sheet name="Հավելված 3 Մաս 3" sheetId="24" r:id="rId2"/>
    <sheet name="Հավելված 3 Մաս 4" sheetId="25" r:id="rId3"/>
    <sheet name="Հավելված 3 Մաս 2 11002" sheetId="27" r:id="rId4"/>
    <sheet name="Հավելված 3 Մաս 4 11002" sheetId="28" r:id="rId5"/>
  </sheets>
  <definedNames>
    <definedName name="_ftn1" localSheetId="0">'Հավելված 3 Մաս 2'!#REF!</definedName>
    <definedName name="_ftn1" localSheetId="3">'Հավելված 3 Մաս 2 11002'!#REF!</definedName>
    <definedName name="_ftn1" localSheetId="1">'Հավելված 3 Մաս 3'!#REF!</definedName>
    <definedName name="_ftn1" localSheetId="2">'Հավելված 3 Մաս 4'!#REF!</definedName>
    <definedName name="_ftn1" localSheetId="4">'Հավելված 3 Մաս 4 11002'!#REF!</definedName>
    <definedName name="_ftn10" localSheetId="0">'Հավելված 3 Մաս 2'!#REF!</definedName>
    <definedName name="_ftn10" localSheetId="3">'Հավելված 3 Մաս 2 11002'!#REF!</definedName>
    <definedName name="_ftn10" localSheetId="1">'Հավելված 3 Մաս 3'!#REF!</definedName>
    <definedName name="_ftn10" localSheetId="2">'Հավելված 3 Մաս 4'!#REF!</definedName>
    <definedName name="_ftn10" localSheetId="4">'Հավելված 3 Մաս 4 11002'!#REF!</definedName>
    <definedName name="_ftn11" localSheetId="0">'Հավելված 3 Մաս 2'!#REF!</definedName>
    <definedName name="_ftn11" localSheetId="3">'Հավելված 3 Մաս 2 11002'!#REF!</definedName>
    <definedName name="_ftn11" localSheetId="1">'Հավելված 3 Մաս 3'!#REF!</definedName>
    <definedName name="_ftn11" localSheetId="2">'Հավելված 3 Մաս 4'!#REF!</definedName>
    <definedName name="_ftn11" localSheetId="4">'Հավելված 3 Մաս 4 11002'!#REF!</definedName>
    <definedName name="_ftn12" localSheetId="0">'Հավելված 3 Մաս 2'!#REF!</definedName>
    <definedName name="_ftn12" localSheetId="3">'Հավելված 3 Մաս 2 11002'!#REF!</definedName>
    <definedName name="_ftn12" localSheetId="1">'Հավելված 3 Մաս 3'!#REF!</definedName>
    <definedName name="_ftn12" localSheetId="2">'Հավելված 3 Մաս 4'!#REF!</definedName>
    <definedName name="_ftn12" localSheetId="4">'Հավելված 3 Մաս 4 11002'!#REF!</definedName>
    <definedName name="_ftn13" localSheetId="0">'Հավելված 3 Մաս 2'!#REF!</definedName>
    <definedName name="_ftn13" localSheetId="3">'Հավելված 3 Մաս 2 11002'!#REF!</definedName>
    <definedName name="_ftn13" localSheetId="1">'Հավելված 3 Մաս 3'!#REF!</definedName>
    <definedName name="_ftn13" localSheetId="2">'Հավելված 3 Մաս 4'!#REF!</definedName>
    <definedName name="_ftn13" localSheetId="4">'Հավելված 3 Մաս 4 11002'!#REF!</definedName>
    <definedName name="_ftn14" localSheetId="0">'Հավելված 3 Մաս 2'!#REF!</definedName>
    <definedName name="_ftn14" localSheetId="3">'Հավելված 3 Մաս 2 11002'!#REF!</definedName>
    <definedName name="_ftn14" localSheetId="1">'Հավելված 3 Մաս 3'!#REF!</definedName>
    <definedName name="_ftn14" localSheetId="2">'Հավելված 3 Մաս 4'!#REF!</definedName>
    <definedName name="_ftn14" localSheetId="4">'Հավելված 3 Մաս 4 11002'!#REF!</definedName>
    <definedName name="_ftn15" localSheetId="0">'Հավելված 3 Մաս 2'!#REF!</definedName>
    <definedName name="_ftn15" localSheetId="3">'Հավելված 3 Մաս 2 11002'!#REF!</definedName>
    <definedName name="_ftn15" localSheetId="1">'Հավելված 3 Մաս 3'!#REF!</definedName>
    <definedName name="_ftn15" localSheetId="2">'Հավելված 3 Մաս 4'!#REF!</definedName>
    <definedName name="_ftn15" localSheetId="4">'Հավելված 3 Մաս 4 11002'!#REF!</definedName>
    <definedName name="_ftn16" localSheetId="0">'Հավելված 3 Մաս 2'!#REF!</definedName>
    <definedName name="_ftn16" localSheetId="3">'Հավելված 3 Մաս 2 11002'!#REF!</definedName>
    <definedName name="_ftn16" localSheetId="1">'Հավելված 3 Մաս 3'!#REF!</definedName>
    <definedName name="_ftn16" localSheetId="2">'Հավելված 3 Մաս 4'!#REF!</definedName>
    <definedName name="_ftn16" localSheetId="4">'Հավելված 3 Մաս 4 11002'!#REF!</definedName>
    <definedName name="_ftn17" localSheetId="0">'Հավելված 3 Մաս 2'!#REF!</definedName>
    <definedName name="_ftn17" localSheetId="3">'Հավելված 3 Մաս 2 11002'!#REF!</definedName>
    <definedName name="_ftn17" localSheetId="1">'Հավելված 3 Մաս 3'!#REF!</definedName>
    <definedName name="_ftn17" localSheetId="2">'Հավելված 3 Մաս 4'!#REF!</definedName>
    <definedName name="_ftn17" localSheetId="4">'Հավելված 3 Մաս 4 11002'!#REF!</definedName>
    <definedName name="_ftn18" localSheetId="0">'Հավելված 3 Մաս 2'!#REF!</definedName>
    <definedName name="_ftn18" localSheetId="3">'Հավելված 3 Մաս 2 11002'!#REF!</definedName>
    <definedName name="_ftn18" localSheetId="1">'Հավելված 3 Մաս 3'!#REF!</definedName>
    <definedName name="_ftn18" localSheetId="2">'Հավելված 3 Մաս 4'!#REF!</definedName>
    <definedName name="_ftn18" localSheetId="4">'Հավելված 3 Մաս 4 11002'!#REF!</definedName>
    <definedName name="_ftn19" localSheetId="0">'Հավելված 3 Մաս 2'!#REF!</definedName>
    <definedName name="_ftn19" localSheetId="3">'Հավելված 3 Մաս 2 11002'!#REF!</definedName>
    <definedName name="_ftn19" localSheetId="1">'Հավելված 3 Մաս 3'!#REF!</definedName>
    <definedName name="_ftn19" localSheetId="2">'Հավելված 3 Մաս 4'!#REF!</definedName>
    <definedName name="_ftn19" localSheetId="4">'Հավելված 3 Մաս 4 11002'!#REF!</definedName>
    <definedName name="_ftn2" localSheetId="0">'Հավելված 3 Մաս 2'!#REF!</definedName>
    <definedName name="_ftn2" localSheetId="3">'Հավելված 3 Մաս 2 11002'!#REF!</definedName>
    <definedName name="_ftn2" localSheetId="1">'Հավելված 3 Մաս 3'!#REF!</definedName>
    <definedName name="_ftn2" localSheetId="2">'Հավելված 3 Մաս 4'!#REF!</definedName>
    <definedName name="_ftn2" localSheetId="4">'Հավելված 3 Մաս 4 11002'!#REF!</definedName>
    <definedName name="_ftn20" localSheetId="0">'Հավելված 3 Մաս 2'!#REF!</definedName>
    <definedName name="_ftn20" localSheetId="3">'Հավելված 3 Մաս 2 11002'!#REF!</definedName>
    <definedName name="_ftn20" localSheetId="1">'Հավելված 3 Մաս 3'!$B$14</definedName>
    <definedName name="_ftn20" localSheetId="2">'Հավելված 3 Մաս 4'!#REF!</definedName>
    <definedName name="_ftn20" localSheetId="4">'Հավելված 3 Մաս 4 11002'!#REF!</definedName>
    <definedName name="_ftn21" localSheetId="0">'Հավելված 3 Մաս 2'!#REF!</definedName>
    <definedName name="_ftn21" localSheetId="3">'Հավելված 3 Մաս 2 11002'!#REF!</definedName>
    <definedName name="_ftn21" localSheetId="1">'Հավելված 3 Մաս 3'!$B$15</definedName>
    <definedName name="_ftn21" localSheetId="2">'Հավելված 3 Մաս 4'!#REF!</definedName>
    <definedName name="_ftn21" localSheetId="4">'Հավելված 3 Մաս 4 11002'!#REF!</definedName>
    <definedName name="_ftn22" localSheetId="0">'Հավելված 3 Մաս 2'!#REF!</definedName>
    <definedName name="_ftn22" localSheetId="3">'Հավելված 3 Մաս 2 11002'!#REF!</definedName>
    <definedName name="_ftn22" localSheetId="1">'Հավելված 3 Մաս 3'!$B$16</definedName>
    <definedName name="_ftn22" localSheetId="2">'Հավելված 3 Մաս 4'!#REF!</definedName>
    <definedName name="_ftn22" localSheetId="4">'Հավելված 3 Մաս 4 11002'!#REF!</definedName>
    <definedName name="_ftn3" localSheetId="0">'Հավելված 3 Մաս 2'!#REF!</definedName>
    <definedName name="_ftn3" localSheetId="3">'Հավելված 3 Մաս 2 11002'!#REF!</definedName>
    <definedName name="_ftn3" localSheetId="1">'Հավելված 3 Մաս 3'!#REF!</definedName>
    <definedName name="_ftn3" localSheetId="2">'Հավելված 3 Մաս 4'!#REF!</definedName>
    <definedName name="_ftn3" localSheetId="4">'Հավելված 3 Մաս 4 11002'!#REF!</definedName>
    <definedName name="_ftn4" localSheetId="0">'Հավելված 3 Մաս 2'!#REF!</definedName>
    <definedName name="_ftn4" localSheetId="3">'Հավելված 3 Մաս 2 11002'!#REF!</definedName>
    <definedName name="_ftn4" localSheetId="1">'Հավելված 3 Մաս 3'!#REF!</definedName>
    <definedName name="_ftn4" localSheetId="2">'Հավելված 3 Մաս 4'!#REF!</definedName>
    <definedName name="_ftn4" localSheetId="4">'Հավելված 3 Մաս 4 11002'!#REF!</definedName>
    <definedName name="_ftn5" localSheetId="0">'Հավելված 3 Մաս 2'!#REF!</definedName>
    <definedName name="_ftn5" localSheetId="3">'Հավելված 3 Մաս 2 11002'!#REF!</definedName>
    <definedName name="_ftn5" localSheetId="1">'Հավելված 3 Մաս 3'!#REF!</definedName>
    <definedName name="_ftn5" localSheetId="2">'Հավելված 3 Մաս 4'!#REF!</definedName>
    <definedName name="_ftn5" localSheetId="4">'Հավելված 3 Մաս 4 11002'!#REF!</definedName>
    <definedName name="_ftn6" localSheetId="0">'Հավելված 3 Մաս 2'!#REF!</definedName>
    <definedName name="_ftn6" localSheetId="3">'Հավելված 3 Մաս 2 11002'!#REF!</definedName>
    <definedName name="_ftn6" localSheetId="1">'Հավելված 3 Մաս 3'!#REF!</definedName>
    <definedName name="_ftn6" localSheetId="2">'Հավելված 3 Մաս 4'!#REF!</definedName>
    <definedName name="_ftn6" localSheetId="4">'Հավելված 3 Մաս 4 11002'!#REF!</definedName>
    <definedName name="_ftn7" localSheetId="0">'Հավելված 3 Մաս 2'!#REF!</definedName>
    <definedName name="_ftn7" localSheetId="3">'Հավելված 3 Մաս 2 11002'!#REF!</definedName>
    <definedName name="_ftn7" localSheetId="1">'Հավելված 3 Մաս 3'!#REF!</definedName>
    <definedName name="_ftn7" localSheetId="2">'Հավելված 3 Մաս 4'!#REF!</definedName>
    <definedName name="_ftn7" localSheetId="4">'Հավելված 3 Մաս 4 11002'!#REF!</definedName>
    <definedName name="_ftn8" localSheetId="0">'Հավելված 3 Մաս 2'!#REF!</definedName>
    <definedName name="_ftn8" localSheetId="3">'Հավելված 3 Մաս 2 11002'!#REF!</definedName>
    <definedName name="_ftn8" localSheetId="1">'Հավելված 3 Մաս 3'!#REF!</definedName>
    <definedName name="_ftn8" localSheetId="2">'Հավելված 3 Մաս 4'!#REF!</definedName>
    <definedName name="_ftn8" localSheetId="4">'Հավելված 3 Մաս 4 11002'!#REF!</definedName>
    <definedName name="_ftn9" localSheetId="0">'Հավելված 3 Մաս 2'!#REF!</definedName>
    <definedName name="_ftn9" localSheetId="3">'Հավելված 3 Մաս 2 11002'!#REF!</definedName>
    <definedName name="_ftn9" localSheetId="1">'Հավելված 3 Մաս 3'!#REF!</definedName>
    <definedName name="_ftn9" localSheetId="2">'Հավելված 3 Մաս 4'!#REF!</definedName>
    <definedName name="_ftn9" localSheetId="4">'Հավելված 3 Մաս 4 11002'!#REF!</definedName>
    <definedName name="_ftnref1" localSheetId="0">'Հավելված 3 Մաս 2'!$B$2</definedName>
    <definedName name="_ftnref1" localSheetId="3">'Հավելված 3 Մաս 2 11002'!$B$2</definedName>
    <definedName name="_ftnref1" localSheetId="1">'Հավելված 3 Մաս 3'!#REF!</definedName>
    <definedName name="_ftnref1" localSheetId="2">'Հավելված 3 Մաս 4'!$B$2</definedName>
    <definedName name="_ftnref1" localSheetId="4">'Հավելված 3 Մաս 4 11002'!$B$2</definedName>
    <definedName name="_ftnref10" localSheetId="0">'Հավելված 3 Մաս 2'!#REF!</definedName>
    <definedName name="_ftnref10" localSheetId="3">'Հավելված 3 Մաս 2 11002'!#REF!</definedName>
    <definedName name="_ftnref10" localSheetId="1">'Հավելված 3 Մաս 3'!#REF!</definedName>
    <definedName name="_ftnref10" localSheetId="2">'Հավելված 3 Մաս 4'!#REF!</definedName>
    <definedName name="_ftnref10" localSheetId="4">'Հավելված 3 Մաս 4 11002'!#REF!</definedName>
    <definedName name="_ftnref11" localSheetId="0">'Հավելված 3 Մաս 2'!#REF!</definedName>
    <definedName name="_ftnref11" localSheetId="3">'Հավելված 3 Մաս 2 11002'!#REF!</definedName>
    <definedName name="_ftnref11" localSheetId="1">'Հավելված 3 Մաս 3'!#REF!</definedName>
    <definedName name="_ftnref11" localSheetId="2">'Հավելված 3 Մաս 4'!#REF!</definedName>
    <definedName name="_ftnref11" localSheetId="4">'Հավելված 3 Մաս 4 11002'!#REF!</definedName>
    <definedName name="_ftnref12" localSheetId="0">'Հավելված 3 Մաս 2'!#REF!</definedName>
    <definedName name="_ftnref12" localSheetId="3">'Հավելված 3 Մաս 2 11002'!#REF!</definedName>
    <definedName name="_ftnref12" localSheetId="1">'Հավելված 3 Մաս 3'!$B$6</definedName>
    <definedName name="_ftnref12" localSheetId="2">'Հավելված 3 Մաս 4'!#REF!</definedName>
    <definedName name="_ftnref12" localSheetId="4">'Հավելված 3 Մաս 4 11002'!#REF!</definedName>
    <definedName name="_ftnref13" localSheetId="0">'Հավելված 3 Մաս 2'!#REF!</definedName>
    <definedName name="_ftnref13" localSheetId="3">'Հավելված 3 Մաս 2 11002'!#REF!</definedName>
    <definedName name="_ftnref13" localSheetId="1">'Հավելված 3 Մաս 3'!#REF!</definedName>
    <definedName name="_ftnref13" localSheetId="2">'Հավելված 3 Մաս 4'!$B$7</definedName>
    <definedName name="_ftnref13" localSheetId="4">'Հավելված 3 Մաս 4 11002'!$B$7</definedName>
    <definedName name="_ftnref14" localSheetId="0">'Հավելված 3 Մաս 2'!#REF!</definedName>
    <definedName name="_ftnref14" localSheetId="3">'Հավելված 3 Մաս 2 11002'!#REF!</definedName>
    <definedName name="_ftnref14" localSheetId="1">'Հավելված 3 Մաս 3'!#REF!</definedName>
    <definedName name="_ftnref14" localSheetId="2">'Հավելված 3 Մաս 4'!$B$12</definedName>
    <definedName name="_ftnref14" localSheetId="4">'Հավելված 3 Մաս 4 11002'!$B$12</definedName>
    <definedName name="_ftnref15" localSheetId="0">'Հավելված 3 Մաս 2'!#REF!</definedName>
    <definedName name="_ftnref15" localSheetId="3">'Հավելված 3 Մաս 2 11002'!#REF!</definedName>
    <definedName name="_ftnref15" localSheetId="1">'Հավելված 3 Մաս 3'!#REF!</definedName>
    <definedName name="_ftnref15" localSheetId="2">'Հավելված 3 Մաս 4'!#REF!</definedName>
    <definedName name="_ftnref15" localSheetId="4">'Հավելված 3 Մաս 4 11002'!#REF!</definedName>
    <definedName name="_ftnref16" localSheetId="0">'Հավելված 3 Մաս 2'!#REF!</definedName>
    <definedName name="_ftnref16" localSheetId="3">'Հավելված 3 Մաս 2 11002'!#REF!</definedName>
    <definedName name="_ftnref16" localSheetId="1">'Հավելված 3 Մաս 3'!#REF!</definedName>
    <definedName name="_ftnref16" localSheetId="2">'Հավելված 3 Մաս 4'!#REF!</definedName>
    <definedName name="_ftnref16" localSheetId="4">'Հավելված 3 Մաս 4 11002'!#REF!</definedName>
    <definedName name="_ftnref17" localSheetId="0">'Հավելված 3 Մաս 2'!#REF!</definedName>
    <definedName name="_ftnref17" localSheetId="3">'Հավելված 3 Մաս 2 11002'!#REF!</definedName>
    <definedName name="_ftnref17" localSheetId="1">'Հավելված 3 Մաս 3'!#REF!</definedName>
    <definedName name="_ftnref17" localSheetId="2">'Հավելված 3 Մաս 4'!#REF!</definedName>
    <definedName name="_ftnref17" localSheetId="4">'Հավելված 3 Մաս 4 11002'!#REF!</definedName>
    <definedName name="_ftnref18" localSheetId="0">'Հավելված 3 Մաս 2'!#REF!</definedName>
    <definedName name="_ftnref18" localSheetId="3">'Հավելված 3 Մաս 2 11002'!#REF!</definedName>
    <definedName name="_ftnref18" localSheetId="1">'Հավելված 3 Մաս 3'!#REF!</definedName>
    <definedName name="_ftnref18" localSheetId="2">'Հավելված 3 Մաս 4'!#REF!</definedName>
    <definedName name="_ftnref18" localSheetId="4">'Հավելված 3 Մաս 4 11002'!#REF!</definedName>
    <definedName name="_ftnref19" localSheetId="0">'Հավելված 3 Մաս 2'!#REF!</definedName>
    <definedName name="_ftnref19" localSheetId="3">'Հավելված 3 Մաս 2 11002'!#REF!</definedName>
    <definedName name="_ftnref19" localSheetId="1">'Հավելված 3 Մաս 3'!#REF!</definedName>
    <definedName name="_ftnref19" localSheetId="2">'Հավելված 3 Մաս 4'!#REF!</definedName>
    <definedName name="_ftnref19" localSheetId="4">'Հավելված 3 Մաս 4 11002'!#REF!</definedName>
    <definedName name="_ftnref2" localSheetId="0">'Հավելված 3 Մաս 2'!#REF!</definedName>
    <definedName name="_ftnref2" localSheetId="3">'Հավելված 3 Մաս 2 11002'!#REF!</definedName>
    <definedName name="_ftnref2" localSheetId="1">'Հավելված 3 Մաս 3'!#REF!</definedName>
    <definedName name="_ftnref2" localSheetId="2">'Հավելված 3 Մաս 4'!#REF!</definedName>
    <definedName name="_ftnref2" localSheetId="4">'Հավելված 3 Մաս 4 11002'!#REF!</definedName>
    <definedName name="_ftnref20" localSheetId="0">'Հավելված 3 Մաս 2'!#REF!</definedName>
    <definedName name="_ftnref20" localSheetId="3">'Հավելված 3 Մաս 2 11002'!#REF!</definedName>
    <definedName name="_ftnref20" localSheetId="1">'Հավելված 3 Մաս 3'!#REF!</definedName>
    <definedName name="_ftnref20" localSheetId="2">'Հավելված 3 Մաս 4'!$L$18</definedName>
    <definedName name="_ftnref20" localSheetId="4">'Հավելված 3 Մաս 4 11002'!#REF!</definedName>
    <definedName name="_ftnref21" localSheetId="0">'Հավելված 3 Մաս 2'!#REF!</definedName>
    <definedName name="_ftnref21" localSheetId="3">'Հավելված 3 Մաս 2 11002'!#REF!</definedName>
    <definedName name="_ftnref21" localSheetId="1">'Հավելված 3 Մաս 3'!#REF!</definedName>
    <definedName name="_ftnref21" localSheetId="2">'Հավելված 3 Մաս 4'!#REF!</definedName>
    <definedName name="_ftnref21" localSheetId="4">'Հավելված 3 Մաս 4 11002'!#REF!</definedName>
    <definedName name="_ftnref22" localSheetId="0">'Հավելված 3 Մաս 2'!#REF!</definedName>
    <definedName name="_ftnref22" localSheetId="3">'Հավելված 3 Մաս 2 11002'!#REF!</definedName>
    <definedName name="_ftnref22" localSheetId="1">'Հավելված 3 Մաս 3'!#REF!</definedName>
    <definedName name="_ftnref22" localSheetId="2">'Հավելված 3 Մաս 4'!#REF!</definedName>
    <definedName name="_ftnref22" localSheetId="4">'Հավելված 3 Մաս 4 11002'!#REF!</definedName>
    <definedName name="_ftnref3" localSheetId="0">'Հավելված 3 Մաս 2'!#REF!</definedName>
    <definedName name="_ftnref3" localSheetId="3">'Հավելված 3 Մաս 2 11002'!#REF!</definedName>
    <definedName name="_ftnref3" localSheetId="1">'Հավելված 3 Մաս 3'!#REF!</definedName>
    <definedName name="_ftnref3" localSheetId="2">'Հավելված 3 Մաս 4'!#REF!</definedName>
    <definedName name="_ftnref3" localSheetId="4">'Հավելված 3 Մաս 4 11002'!#REF!</definedName>
    <definedName name="_ftnref4" localSheetId="0">'Հավելված 3 Մաս 2'!$B$11</definedName>
    <definedName name="_ftnref4" localSheetId="3">'Հավելված 3 Մաս 2 11002'!$B$11</definedName>
    <definedName name="_ftnref4" localSheetId="1">'Հավելված 3 Մաս 3'!#REF!</definedName>
    <definedName name="_ftnref4" localSheetId="2">'Հավելված 3 Մաս 4'!#REF!</definedName>
    <definedName name="_ftnref4" localSheetId="4">'Հավելված 3 Մաս 4 11002'!#REF!</definedName>
    <definedName name="_ftnref5" localSheetId="0">'Հավելված 3 Մաս 2'!$E$11</definedName>
    <definedName name="_ftnref5" localSheetId="3">'Հավելված 3 Մաս 2 11002'!$E$11</definedName>
    <definedName name="_ftnref5" localSheetId="1">'Հավելված 3 Մաս 3'!#REF!</definedName>
    <definedName name="_ftnref5" localSheetId="2">'Հավելված 3 Մաս 4'!#REF!</definedName>
    <definedName name="_ftnref5" localSheetId="4">'Հավելված 3 Մաս 4 11002'!#REF!</definedName>
    <definedName name="_ftnref6" localSheetId="0">'Հավելված 3 Մաս 2'!$C$19</definedName>
    <definedName name="_ftnref6" localSheetId="3">'Հավելված 3 Մաս 2 11002'!#REF!</definedName>
    <definedName name="_ftnref6" localSheetId="1">'Հավելված 3 Մաս 3'!#REF!</definedName>
    <definedName name="_ftnref6" localSheetId="2">'Հավելված 3 Մաս 4'!#REF!</definedName>
    <definedName name="_ftnref6" localSheetId="4">'Հավելված 3 Մաս 4 11002'!#REF!</definedName>
    <definedName name="_ftnref7" localSheetId="0">'Հավելված 3 Մաս 2'!#REF!</definedName>
    <definedName name="_ftnref7" localSheetId="3">'Հավելված 3 Մաս 2 11002'!#REF!</definedName>
    <definedName name="_ftnref7" localSheetId="1">'Հավելված 3 Մաս 3'!#REF!</definedName>
    <definedName name="_ftnref7" localSheetId="2">'Հավելված 3 Մաս 4'!#REF!</definedName>
    <definedName name="_ftnref7" localSheetId="4">'Հավելված 3 Մաս 4 11002'!#REF!</definedName>
    <definedName name="_ftnref8" localSheetId="0">'Հավելված 3 Մաս 2'!$D$23</definedName>
    <definedName name="_ftnref8" localSheetId="3">'Հավելված 3 Մաս 2 11002'!#REF!</definedName>
    <definedName name="_ftnref8" localSheetId="1">'Հավելված 3 Մաս 3'!#REF!</definedName>
    <definedName name="_ftnref8" localSheetId="2">'Հավելված 3 Մաս 4'!#REF!</definedName>
    <definedName name="_ftnref8" localSheetId="4">'Հավելված 3 Մաս 4 11002'!#REF!</definedName>
    <definedName name="_ftnref9" localSheetId="0">'Հավելված 3 Մաս 2'!#REF!</definedName>
    <definedName name="_ftnref9" localSheetId="3">'Հավելված 3 Մաս 2 11002'!#REF!</definedName>
    <definedName name="_ftnref9" localSheetId="1">'Հավելված 3 Մաս 3'!#REF!</definedName>
    <definedName name="_ftnref9" localSheetId="2">'Հավելված 3 Մաս 4'!#REF!</definedName>
    <definedName name="_ftnref9" localSheetId="4">'Հավելված 3 Մաս 4 11002'!#REF!</definedName>
    <definedName name="_Toc462743052" localSheetId="0">'Հավելված 3 Մաս 2'!#REF!</definedName>
    <definedName name="_Toc462743052" localSheetId="3">'Հավելված 3 Մաս 2 11002'!#REF!</definedName>
    <definedName name="_Toc462743052" localSheetId="1">'Հավելված 3 Մաս 3'!#REF!</definedName>
    <definedName name="_Toc462743052" localSheetId="2">'Հավելված 3 Մաս 4'!#REF!</definedName>
    <definedName name="_Toc462743052" localSheetId="4">'Հավելված 3 Մաս 4 11002'!#REF!</definedName>
    <definedName name="_Toc501014755" localSheetId="0">'Հավելված 3 Մաս 2'!$B$2</definedName>
    <definedName name="_Toc501014755" localSheetId="3">'Հավելված 3 Մաս 2 11002'!$B$2</definedName>
    <definedName name="_Toc501014755" localSheetId="1">'Հավելված 3 Մաս 3'!#REF!</definedName>
    <definedName name="_Toc501014755" localSheetId="2">'Հավելված 3 Մաս 4'!$B$2</definedName>
    <definedName name="_Toc501014755" localSheetId="4">'Հավելված 3 Մաս 4 11002'!$B$2</definedName>
    <definedName name="_Toc501014756" localSheetId="0">'Հավելված 3 Մաս 2'!#REF!</definedName>
    <definedName name="_Toc501014756" localSheetId="3">'Հավելված 3 Մաս 2 11002'!#REF!</definedName>
    <definedName name="_Toc501014756" localSheetId="1">'Հավելված 3 Մաս 3'!#REF!</definedName>
    <definedName name="_Toc501014756" localSheetId="2">'Հավելված 3 Մաս 4'!#REF!</definedName>
    <definedName name="_Toc501014756" localSheetId="4">'Հավելված 3 Մաս 4 11002'!#REF!</definedName>
    <definedName name="_Toc501014757" localSheetId="0">'Հավելված 3 Մաս 2'!#REF!</definedName>
    <definedName name="_Toc501014757" localSheetId="3">'Հավելված 3 Մաս 2 11002'!#REF!</definedName>
    <definedName name="_Toc501014757" localSheetId="1">'Հավելված 3 Մաս 3'!#REF!</definedName>
    <definedName name="_Toc501014757" localSheetId="2">'Հավելված 3 Մաս 4'!#REF!</definedName>
    <definedName name="_Toc501014757" localSheetId="4">'Հավելված 3 Մաս 4 11002'!#REF!</definedName>
    <definedName name="AgencyCode" localSheetId="0">#REF!</definedName>
    <definedName name="AgencyCode" localSheetId="3">#REF!</definedName>
    <definedName name="AgencyCode" localSheetId="1">#REF!</definedName>
    <definedName name="AgencyCode" localSheetId="2">#REF!</definedName>
    <definedName name="AgencyCode" localSheetId="4">#REF!</definedName>
    <definedName name="AgencyCode">#REF!</definedName>
    <definedName name="AgencyName" localSheetId="0">#REF!</definedName>
    <definedName name="AgencyName" localSheetId="3">#REF!</definedName>
    <definedName name="AgencyName" localSheetId="1">#REF!</definedName>
    <definedName name="AgencyName" localSheetId="2">#REF!</definedName>
    <definedName name="AgencyName" localSheetId="4">#REF!</definedName>
    <definedName name="AgencyName">#REF!</definedName>
    <definedName name="Functional1" localSheetId="0">#REF!</definedName>
    <definedName name="Functional1" localSheetId="3">#REF!</definedName>
    <definedName name="Functional1" localSheetId="1">#REF!</definedName>
    <definedName name="Functional1" localSheetId="2">#REF!</definedName>
    <definedName name="Functional1" localSheetId="4">#REF!</definedName>
    <definedName name="Functional1">#REF!</definedName>
    <definedName name="PANature" localSheetId="0">#REF!</definedName>
    <definedName name="PANature" localSheetId="3">#REF!</definedName>
    <definedName name="PANature" localSheetId="1">#REF!</definedName>
    <definedName name="PANature" localSheetId="2">#REF!</definedName>
    <definedName name="PANature" localSheetId="4">#REF!</definedName>
    <definedName name="PANature">#REF!</definedName>
    <definedName name="PAType" localSheetId="0">#REF!</definedName>
    <definedName name="PAType" localSheetId="3">#REF!</definedName>
    <definedName name="PAType" localSheetId="1">#REF!</definedName>
    <definedName name="PAType" localSheetId="2">#REF!</definedName>
    <definedName name="PAType" localSheetId="4">#REF!</definedName>
    <definedName name="PAType">#REF!</definedName>
    <definedName name="Performance2" localSheetId="0">#REF!</definedName>
    <definedName name="Performance2" localSheetId="3">#REF!</definedName>
    <definedName name="Performance2" localSheetId="1">#REF!</definedName>
    <definedName name="Performance2" localSheetId="2">#REF!</definedName>
    <definedName name="Performance2" localSheetId="4">#REF!</definedName>
    <definedName name="Performance2">#REF!</definedName>
    <definedName name="PerformanceType" localSheetId="0">#REF!</definedName>
    <definedName name="PerformanceType" localSheetId="3">#REF!</definedName>
    <definedName name="PerformanceType" localSheetId="1">#REF!</definedName>
    <definedName name="PerformanceType" localSheetId="2">#REF!</definedName>
    <definedName name="PerformanceType" localSheetId="4">#REF!</definedName>
    <definedName name="PerformanceType">#REF!</definedName>
  </definedNames>
  <calcPr calcId="162913"/>
</workbook>
</file>

<file path=xl/calcChain.xml><?xml version="1.0" encoding="utf-8"?>
<calcChain xmlns="http://schemas.openxmlformats.org/spreadsheetml/2006/main">
  <c r="H25" i="28" l="1"/>
  <c r="I25" i="28"/>
  <c r="E11" i="27"/>
  <c r="F11" i="27"/>
  <c r="G11" i="27"/>
  <c r="H11" i="27"/>
  <c r="I11" i="27"/>
  <c r="J11" i="27"/>
  <c r="I19" i="23" l="1"/>
  <c r="E11" i="23"/>
  <c r="F11" i="23"/>
  <c r="G11" i="23"/>
  <c r="H11" i="23"/>
  <c r="I11" i="23"/>
  <c r="J11" i="23"/>
  <c r="H19" i="23" l="1"/>
  <c r="H36" i="25"/>
  <c r="G36" i="25"/>
  <c r="F36" i="25"/>
  <c r="H49" i="25"/>
  <c r="I49" i="25"/>
  <c r="G49" i="25"/>
  <c r="I47" i="25"/>
  <c r="H47" i="25"/>
  <c r="G47" i="25"/>
  <c r="I46" i="25"/>
  <c r="H46" i="25"/>
  <c r="G46" i="25" l="1"/>
  <c r="I26" i="23" l="1"/>
  <c r="H26" i="23"/>
  <c r="G19" i="23"/>
  <c r="E32" i="25" l="1"/>
  <c r="H29" i="25" l="1"/>
  <c r="G29" i="25"/>
  <c r="F29" i="25"/>
  <c r="D29" i="25" l="1"/>
  <c r="D32" i="25"/>
  <c r="D33" i="25"/>
  <c r="I29" i="25"/>
</calcChain>
</file>

<file path=xl/sharedStrings.xml><?xml version="1.0" encoding="utf-8"?>
<sst xmlns="http://schemas.openxmlformats.org/spreadsheetml/2006/main" count="236" uniqueCount="103">
  <si>
    <t>Ð³í»Éí³Í N 3. ´Ûáõç»ï³ÛÇÝ Íñ³·ñ»ñÇ ¨ ³ÏÝÏ³ÉíáÕ ³ñ¹ÛáõÝùÝ»ñÇ Ý»ñÏ³Û³óÙ³Ý Ó¨³ã³÷</t>
  </si>
  <si>
    <t>Ìñ³·Çñ</t>
  </si>
  <si>
    <t>Հավելված N 3. Բյուջետային ծրագրերի և ակնկալվող արդյունքների ներկայացման ձևաչափ</t>
  </si>
  <si>
    <t>Պետական մարմնի անվանումը՝</t>
  </si>
  <si>
    <t>Պետական մարմնի գերատեսչական դասիչը՝</t>
  </si>
  <si>
    <t>ՄԱՍ 3 ՊԵՏԱԿԱՆ ՄԱՐՄՆԻ ԾՐԱԳՐԵՐԻ ԳԾՈՎ ՎԵՐՋՆԱԿԱՆ ԱՐԴՅՈՒՆՔԻ ՑՈՒՑԱՆԻՇՆԵՐԸ</t>
  </si>
  <si>
    <t>Նպատակը</t>
  </si>
  <si>
    <t>Ծրագրի դասիչը և անվանումը</t>
  </si>
  <si>
    <t>Ծրագրի վերջնական արդյունքները</t>
  </si>
  <si>
    <t>Կապը ՀՀ կառավարության ծրագրով սահմանված քաղաքականության թիրախների հետ</t>
  </si>
  <si>
    <t>Չափորոշիչը</t>
  </si>
  <si>
    <t>Ելակետը</t>
  </si>
  <si>
    <t>Թիրախը</t>
  </si>
  <si>
    <t>Ցուցանիշը</t>
  </si>
  <si>
    <t>Ժամկետը</t>
  </si>
  <si>
    <t>Պետական մարմնի (ԲԳԿ) գերատեսչական դասիչը՝</t>
  </si>
  <si>
    <t>Պետական մարմնի (ԲԳԿ) անվանումը՝</t>
  </si>
  <si>
    <t>ՄԱՍ 4.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</si>
  <si>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</si>
  <si>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</si>
  <si>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</si>
  <si>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ÐÐ Ù³ñ¹áõ Çñ³íáõÝùÝ»ñÇ å³ßïå³ÝÇ ³ßË³ï³Ï³½Ù</t>
  </si>
  <si>
    <t>ä»ï³Ï³Ý Ù³ñÙÝÇ ³Ýí³ÝáõÙÁ՝</t>
  </si>
  <si>
    <t>Ø²ê 2. äºî²Î²Ü Ø²ðØÜÆ ÎàÔØÆò Æð²Î²Ü²òìàÔ ´Úàôæºî²ÚÆÜ Ìð²¶ðºðÀ ºì ØÆæàò²èàôØÜºðÀ</t>
  </si>
  <si>
    <t>¸³ëÇã</t>
  </si>
  <si>
    <t>Ìñ³·Çñ/ØÇçáó³éáõÙ</t>
  </si>
  <si>
    <t>2018Ã. ö³ëï³óÇ</t>
  </si>
  <si>
    <t>2019Ã ëå³ëíáÕ</t>
  </si>
  <si>
    <t>2020Ã »é³ÙëÛ³Ï</t>
  </si>
  <si>
    <t>2020Ã ÏÇë³ÙÛ³Ï</t>
  </si>
  <si>
    <t>2020Ã ÇÝÝ ³ÙÇë</t>
  </si>
  <si>
    <t>2020Ã ï³ñÇ</t>
  </si>
  <si>
    <t xml:space="preserve">2021Ã </t>
  </si>
  <si>
    <t xml:space="preserve">2022Ã </t>
  </si>
  <si>
    <t>(Ñ³½. ¹ñ³Ù)</t>
  </si>
  <si>
    <t>Ìñ³·ñÇ ³Ýí³ÝáõÙÁ՝</t>
  </si>
  <si>
    <t>Ìñ³·ñÇ Ýå³ï³ÏÁ՝</t>
  </si>
  <si>
    <t>ì»ñçÝ³Ï³Ý ³ñ¹ÛáõÝùÇ ÝÏ³ñ³·ñáõÃÛáõÝÁ՝</t>
  </si>
  <si>
    <t>Ìñ³·ñÇ ÙÇçáó³éáõÙÝ»ñ</t>
  </si>
  <si>
    <t>ÀÝÃ³óÇÏ ÙÇçáó³éáõÙÝ»ñ</t>
  </si>
  <si>
    <t>ØÇçáó³éÙ³Ý ³Ýí³ÝáõÙÁ՝</t>
  </si>
  <si>
    <t>ØÇçáó³éÙ³Ý ÝÏ³ñ³·ñáõÃÛáõÝÁ՝</t>
  </si>
  <si>
    <t>ØÇçáó³éÙ³Ý ï»ë³ÏÁ՝</t>
  </si>
  <si>
    <t>Î³åÇï³É ÙÇçáó³éáõÙÝ»ñ</t>
  </si>
  <si>
    <t xml:space="preserve"> Ø³ñ¹áõ Çñ³íáõÝùÝ»ñÇ å³ßïå³ÝáõÃÛáõÝ</t>
  </si>
  <si>
    <t>Ø³ñ¹áõ Çñ³íáõÝùÝ»ñÇ ¨ ÑÇÙÝ³ñ³ñ ³½³ïáõÃÛáõÝÝ»ñÇ å³ßïå³ÝáõÃÛáõÝ</t>
  </si>
  <si>
    <t>ÐÐ-áõÙ Ë³Ëïí³Í Çñ³íáõÝùÝ»ñÇ ¨ ³½³ïáõÃÛáõÝÝ»ñÇ í»ñ³Ï³Ý·ÝáõÙ՝ ³éÝãíáÕ ÝáñÙ³ïÇí Çñ³í³Ï³Ý ³Ïï»ñÇ Ï³ï³ñ»É³·áñÍáõÙ</t>
  </si>
  <si>
    <t xml:space="preserve"> Ø³ñ¹áõ Çñ³íáõÝùÝ»ñÇ ¨ ÑÇÙÝ³ñ³ñ ³½³ïáõÃÛáõÝÝ»ñÇ å³ßïå³ÝáõÃÛ³Ý Í³é³ÛáõÃÛáõÝÝ»ñÇ ïñ³Ù³¹ñáõÙ</t>
  </si>
  <si>
    <t xml:space="preserve"> Ø³ñ¹áõ Çñ³íáõÝùÝ»ñÇ å³ßïå³ÝáõÃÛ³Ý Ñ³ñó»ñÇÝ í»ñ³µ»ñáÕ µáÕáùÝ»ñÇ ùÝÝ³ñÏáõÙ՝ áñáßÙ³Ý ÁÝ¹áõÝáõÙ՝ ÙáÝÇïáñÇÝ·՝ µáÕáùÝ»ñÇ Éáõë³µ³ÝáõÙ ¨ Ñ³ë³ñ³Ï³Ï³Ý Çñ³½»ÏáõÙ՝ ûñ»Ýë¹ñáõÃÛ³Ý Ï³ï³ñ»É³·áñÍáõÙ՝ ÙÇç³½·³ÛÇÝ Ñ³Ù³·áñÍ³ÏóáõÃÛáõÝ ¨ ³ÛÉÝ:</t>
  </si>
  <si>
    <t>Ì³é³ÛáõÃÛáõÝÝ»ñÇ Ù³ïáõóáõÙ</t>
  </si>
  <si>
    <t xml:space="preserve"> 31001 </t>
  </si>
  <si>
    <t xml:space="preserve">ÐÐ Ù³ñ¹áõ Çñ³íáõÝùÝ»ñÇ å³ßïå³ÝÇ ³ßË³ï³Ï³½ÙÇ  ï»ËÝÇÏ³Ï³Ý Ñ³·»óí³ÍáõÃÛ³Ý µ³ñ»É³íáõÙ </t>
  </si>
  <si>
    <t xml:space="preserve">ÐÐ Ù³ñ¹áõ Çñ³íáõÝùÝ»ñÇ å³ßïå³ÝÇ ³ßË³ï³Ï³½ÙÇ ³ßË³ï³Ýù³ÛÇÝ å³ÛÙ³ÝÝ»ñÇ µ³ñ»É³íÙ³Ý Ñ³Ù³ñ í³ñã³Ï³Ý ë³ñù³íáñáõÙÝ»ñÇ Ó»éùµ»ñáõÙ </t>
  </si>
  <si>
    <t xml:space="preserve"> ä»ï³Ï³Ý Ù³ñÙÇÝÝ»ñÇ ÏáÕÙÇó û·ï³·áñÍíáÕ áã ýÇÝ³Ýë³Ï³Ý ³ÏïÇíÝ»ñÇ Ñ»ï ·áñÍ³éÝáõÃÛáõÝÝ»ñ </t>
  </si>
  <si>
    <t>²Ù÷á÷/µ³óí³Í</t>
  </si>
  <si>
    <t>ä»ï³Ï³Ý Ù³ñÙÝÇ (´êÎ) ·»ñ³ï»ëã³Ï³Ý ¹³ëÇãÁ՝</t>
  </si>
  <si>
    <t>ä»ï³Ï³Ý Ù³ñÙÝÇ (´êÎ) ³Ýí³ÝáõÙÁ՝</t>
  </si>
  <si>
    <t>Ìñ³·ñÇ ¹³ëÇãÁ՝</t>
  </si>
  <si>
    <t>òáõó³ÝÇßÝ»ñ</t>
  </si>
  <si>
    <t>ØÇçáó³éÙ³Ý ¹³ëÇãÁ՝</t>
  </si>
  <si>
    <t xml:space="preserve">Ø³ñ¹áõ Çñ³íáõÝùÝ»ñÇ ¨ ÑÇÙÝ³ñ³ñ ³½³ïáõÃÛáõÝÝ»ñÇ å³ßïå³ÝáõÃÛ³Ý Í³é³ÛáõÃÛáõÝÝ»ñÇ ïñ³Ù³¹ñáõÙ </t>
  </si>
  <si>
    <t>ÜÏ³ñ³·ñáõÃÛáõÝÁ՝</t>
  </si>
  <si>
    <t>Ø³ñ¹áõ Çñ³íáõÝùÝ»ñÇ å³ßïå³ÝáõÃÛ³Ý Ñ³ñó»ñÇÝ í»ñ³µ»ñáÕ µáÕáùÝ»ñÇ ùÝÝ³ñÏáõÙ, áñáßÙ³Ý ÁÝ¹áõÝáõÙ, ÙáÝÇïáñÇÝ·, µáÕáùÝ»ñÇ Éáõë³µ³ÝáõÙ ¨ Ñ³ë³ñ³Ï³Ï³Ý Çñ³½»ÏáõÙ, ûñ»Ýë¹ñáõÃÛ³Ý Ï³ï³ñ»É³·áñÍáõÙ, ÙÇç³½·³ÛÇÝ Ñ³Ù³·áñÍ³ÏóáõÃÛáõÝ ¨ ³ÛÉÝ:</t>
  </si>
  <si>
    <t>Ì³é³ÛáõÃÛáõÝÝ»ñÇ Ù³ïáõóÙ³Ý ÙÇçáó³éáõÙÝ»ñ</t>
  </si>
  <si>
    <t>ØÇçáó³éáõÙÝ Çñ³Ï³Ý³óÝáÕÇ ³Ýí³ÝáõÙÁ՝</t>
  </si>
  <si>
    <t>²ñ¹ÛáõÝùÇ ã³÷áñáßÇãÝ»ñ</t>
  </si>
  <si>
    <t>ø³Ý³Ï³Ï³Ý</t>
  </si>
  <si>
    <t xml:space="preserve">¸ÇÙáõÙ-µáÕáùÝ»ñÇ ù³Ý³ÏÝ Áëï Çñ³í³Ï³Ý Í³é³ÛáõÃÛáõÝ ëï³ó³Í ³ÝÓ³Ýó </t>
  </si>
  <si>
    <t>¶ñ³íáñ ¹ÇÙáõÙ-µáÕáùÝ»ñÇ ù³Ý³ÏÝ Áëï µáÕáùÝ»ñáõÙ Ý»ñ³éí³Í ³ÝÓ³Ýó</t>
  </si>
  <si>
    <t>´³Ý³íáñ ¹ÇÙáõÙ-µáÕáùÝ»ñÇ ù³Ý³ÏÁ, ³Û¹ ÃíáõÙª</t>
  </si>
  <si>
    <t xml:space="preserve">Ã»Å ·ÇÍ Ñ»é³Ëáë³Ñ³Ù³ñÇÝ ëï³óí³Í ÁÝ¹Ñ³Ýáõñ ½³Ý·»ñ </t>
  </si>
  <si>
    <t>¸ñ³Ï³Ý ÉáõÍáõÙ ëï³ó³Í ¹ÇÙáõÙ-µáÕáùÝ»ñÇ ù³Ý³ÏÝ՝ Áëï ³ÝÓ³Ýó</t>
  </si>
  <si>
    <t>àñ³Ï³Ï³Ý</t>
  </si>
  <si>
    <t xml:space="preserve">àõëáõÙÝ³ëÇñí³Í ¹ÇÙáõÙ-µáÕáùÝ»ñÇ Ù»ç ¹ñ³Ï³Ý ÉáõÍáõÙ ëï³ó³Í ¹ÇÙáõÙ-µáÕáùÝ»ñÇ ù³Ý³ÏÁ (ïáÏáë³ÛÇÝ Ñ³ñ³µ»ñ³ÏóáõÃÛ³Ùµ) </t>
  </si>
  <si>
    <t>Æñ³í³Ï³Ý ³Ïï»ñÇ Ý³Ë³·Í»ñÇ í»ñ³µ»ñÛ³É Ý»ñÏ³Û³óí³Í Ï³ñÍÇù</t>
  </si>
  <si>
    <t>Î³ÝË³ñ·»ÉÙ³Ý ³½·³ÛÇÝ Ù»Ë³ÝÇ½ÙÇ ³Ûó»ñ ³½³ïáõÃÛáõÝÇó ½ñÏÙ³Ý í³Ûñ»ñ, Ñ³ï</t>
  </si>
  <si>
    <t>²ñ³· ³ñÓ³·³ÝùÙ³Ý ¨ ³ÛÉ µÝáõÛÃÇ ³Ûó»ñ å»ï³Ï³Ý ¨ ï»Õ³Ï³Ý ÇÝùÝ³Ï³é³í³ñÙ³Ý Ù³ñÙÇÝÝ»ñ, ÑÇÙÝ³ñÏÝ»ñ, Ï³½Ù³Ï»ñåáõÃÛáõÝÝ»ñ (Ý»ñ³éÛ³É` ½áñ³ÙÇ³íáñáõÙÝ»ñ, ³ÝÓ³Ýó Ñ³ñÏ³¹ñ³Ï³Ý å³ÑÙ³Ý ¨ ³½³ïáõÃÛáõÝÇó ½ñÏÙ³Ý í³Ûñ»ñ), Ñ³ï</t>
  </si>
  <si>
    <t xml:space="preserve">Ø³ñ¹áõ Çñ³íáõÝùÝ»ñÇ ¨ ÑÇÙÝ³ñ³ñ ³½³ïáõÃÛáõÝÝ»ñÇ Ñ³ñó»ñáí É³ÛÝ Çñ³í³Ï³Ý, µ³ó³ïñ³Ï³Ý ³ßË³ï³ÝùÝ»ñÇ Ï³ï³ñÙ³Ý áõÕÕáõÃÛ³Ùµ ÙÇçáó³éáõÙÝ»ñÇ Ùß³ÏáõÙ ¨ Çñ³Ï³Ý³óáõÙ, </t>
  </si>
  <si>
    <t>²Ûó»ñ »ñ»Ë³Ý»ñÇ ËÝ³Ùù ¨ å³ßïå³ÝáõÃÛáõÝ Çñ³Ï³Ý³óÝáÕ Ñ³ëï³ïáõÃÛáõÝÝ»ñ, Ñ³Ýñ³ÏñÃ³Ï³Ý áõëáõÙÝ³Ï³Ý Ñ³ëï³ïáõÃÛáõÝÝ»ñ, ïáõÝ-ÇÝï»ñÝ³ïÝ»ñ, Ñ³ßÙ³Ý¹³ÙáõÃÛáõÝ áõÝ»óáÕ ³ÝÓ³Ýó ·ïÝí»Éáõ Ñ³ëï³ïáõÃÛáõÝÝ»ñ), Ñ³ï</t>
  </si>
  <si>
    <t>ä³ßïå³ÝÇ ¨ Ýñ³ ³ßË³ï³Ï³½ÙÇ ·áñÍáõÝ»áõÃÛ³Ý ³í»ÉÇ É³ÛÝ Éáõë³µ³ÝáõÙ,  Ñ³ÝñáõÃÛ³Ý ßñç³ÝáõÙ Çñ³½»Ïí³ÍáõÃÛ³Ý µ³ñÓñ³óáõÙ</t>
  </si>
  <si>
    <t>x</t>
  </si>
  <si>
    <t>ØÇçáó³éÙ³Ý íñ³ Ï³ï³ñíáÕ Í³ËëÁ (Ñ³½³ñ ¹ñ³Ù)</t>
  </si>
  <si>
    <t>2020Ã ï³ñÇ*</t>
  </si>
  <si>
    <t xml:space="preserve">2018Ã. ÷³ëï³óÇ </t>
  </si>
  <si>
    <t xml:space="preserve">2019Ã ëå³ëíáÕ </t>
  </si>
  <si>
    <t>ä»ï³Ï³Ý Ù³ñÙÇÝÝ»ñÇ ÏáÕÙÇó û·ï³·áñÍíáÕ áã ýÇÝ³Ýë³Ï³Ý ³ÏïÇíÝ»ñÇ Ñ»ï ·áñÍ³éÝáõÃÛáõÝÝ»ñ</t>
  </si>
  <si>
    <t>ê³ñù³íáñáõÙÝ»ñÇ Í³é³ÛáõÃÛ³Ý Ï³ÝË³ï»ëíáÕ ÙÇçÇÝ Å³ÙÏ»ï, ï³ñÇ</t>
  </si>
  <si>
    <t>´³óí³Í</t>
  </si>
  <si>
    <t xml:space="preserve"> ÐÐ Ù³ñ¹áõ Çñ³íáõÝùÝ»ñÇ å³ßïå³ÝÇ ³ßË³ï³Ï³½ÙÇ ³ßË³ï³Ýù³ÛÇÝ å³ÛÙ³ÝÝ»ñÇ µ³ñ»É³íÙ³Ý Ñ³Ù³ñ í³ñã³Ï³Ý ë³ñù³íáñáõÙÝ»ñÇ Ó»éùµ»ñáõÙ </t>
  </si>
  <si>
    <t xml:space="preserve"> 1060 Ø³ñ¹áõ Çñ³íáõÝùÝ»ñÇ å³ßïå³ÝáõÃÛáõÝ</t>
  </si>
  <si>
    <t>2020թ.</t>
  </si>
  <si>
    <t>²ñ³· ³ñÓ³·³ÝùÙ³Ý µÝáõÛÃÇ ³Ûó»ñ, ³Ûó»ñ ³½³ïáõÃÛáõÝÇó ½ñÏÙ³Ý í³Ûñ»ñ, »ñ»Ë³Ý»ñÇ ËÝ³Ùù ¨ å³ßïå³ÝáõÃÛáõÝ Çñ³Ï³Ý³óÝáÕ Ñ³ëï³ïáõÃÛáõÝÝ»ñ, Ñ³Ýñ³ÏñÃ³Ï³Ý áõëáõÙÝ³Ï³Ý Ñ³ëï³ïáõÃÛáõÝÝ»ñ, ïáõÝ-ÇÝï»ñÝ³ïÝ»ñ, Ñ³ßÙ³Ý¹³ÙáõÃÛáõÝ áõÝ»óáÕ ³ÝÓ³Ýó ·ïÝí»Éáõ Ñ³ëï³ïáõÃÛáõÝÝ»ñ/ Ñ³ï</t>
  </si>
  <si>
    <t xml:space="preserve">2019Ã.
</t>
  </si>
  <si>
    <t>-</t>
  </si>
  <si>
    <t>¶ñ³ë»ÝÛ³Ï³ÛÇÝ ·áõÛù*</t>
  </si>
  <si>
    <t>ê³ñù³íáñáõÙÝ»ñ**</t>
  </si>
  <si>
    <t xml:space="preserve">ÐÐ Ù³ñ¹áõ Çñ³íáõÝùÝ»ñÇ å³ßïå³ÝÇ ³ßË³ï³Ï³½ÙÇ å»ï³Ï³Ý Í³é³ÛáÕÝ»ñÇ Ù³ëÝ³·Çï³Ï³Ý Ï³ñáÕáõÃÛáõÝÝ»ñÇ ½³ñ·³óáõÙ </t>
  </si>
  <si>
    <t>ÐÐ Ù³ñ¹áõ Çñ³íáõÝùÝ»ñÇ å³ßïå³ÝÇ ³ßË³ï³Ï³½ÙÇ å»ï³Ï³Ý Í³é³ÛáÕÝ»ñÇ í»ñ³å³ïñ³ëïáõÙ</t>
  </si>
  <si>
    <t>àõÝÏÝ¹ÇñÝ»ñÇó íÏ³Û³·Çñ ëï³ó³ÍÝ»ñÇ ï»ë³Ï³ñ³ñ ÏßÇé, ïáÏáë</t>
  </si>
  <si>
    <t>àõëáõóÙ³Ý ËÙµ»ñÇ ù³Ý³Ï</t>
  </si>
  <si>
    <t>ì»ñ³å³ïñ³ëïÙ³Ý Å³Ù»ñÇ ù³Ý³Ï</t>
  </si>
  <si>
    <t xml:space="preserve"> ÐÐ Ù³ñ¹áõ Çñ³íáõÝùÝ»ñÇ å³ßïå³ÝÇ ³ßË³ï³Ï³½ÙÇ å»ï³Ï³Ý Í³é³ÛáÕÝ»ñÇ Ù³ëÝ³·Çï³Ï³Ý Ï³ñáÕáõÃÛáõÝÝ»ñÇ ½³ñ·³óáõÙ </t>
  </si>
  <si>
    <t xml:space="preserve">ÐÐ Ù³ñ¹áõ Çñ³íáõÝùÝ»ñÇ å³ßïå³ÝÇ ³ßË³ï³Ï³½ÙÇ å»ï³Ï³Ý Í³é³ÛáÕÝ»ñÇ í»ñ³å³ïñ³ëïáõÙ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</si>
</sst>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b/>
      <sz val="10"/>
      <color rgb="FFC00000"/>
      <name val="Arial Armenian"/>
      <family val="2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sz val="10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sz val="11"/>
      <name val="Calibri"/>
      <family val="2"/>
      <charset val="1"/>
      <scheme val="minor"/>
    </font>
    <font>
      <b/>
      <sz val="10"/>
      <name val="Arial Armenian"/>
      <family val="2"/>
    </font>
    <font>
      <i/>
      <sz val="10"/>
      <name val="Arial Armenian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</cellStyleXfs>
  <cellXfs count="11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wrapText="1"/>
    </xf>
    <xf numFmtId="1" fontId="9" fillId="5" borderId="1" xfId="0" applyNumberFormat="1" applyFont="1" applyFill="1" applyBorder="1" applyAlignment="1">
      <alignment horizontal="center" wrapText="1"/>
    </xf>
    <xf numFmtId="165" fontId="9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10" fillId="5" borderId="0" xfId="0" applyFont="1" applyFill="1"/>
    <xf numFmtId="0" fontId="11" fillId="5" borderId="0" xfId="0" applyFont="1" applyFill="1"/>
    <xf numFmtId="0" fontId="12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13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vertical="top" wrapText="1"/>
    </xf>
    <xf numFmtId="0" fontId="9" fillId="5" borderId="0" xfId="0" applyFont="1" applyFill="1" applyAlignment="1">
      <alignment horizontal="justify"/>
    </xf>
    <xf numFmtId="0" fontId="12" fillId="5" borderId="0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vertical="top" wrapText="1"/>
    </xf>
    <xf numFmtId="0" fontId="9" fillId="5" borderId="4" xfId="0" applyFont="1" applyFill="1" applyBorder="1" applyAlignment="1">
      <alignment horizontal="center" vertical="top" wrapText="1"/>
    </xf>
    <xf numFmtId="1" fontId="11" fillId="5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164" fontId="8" fillId="5" borderId="1" xfId="0" applyNumberFormat="1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11" fillId="5" borderId="1" xfId="0" applyFont="1" applyFill="1" applyBorder="1"/>
    <xf numFmtId="165" fontId="11" fillId="5" borderId="1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5" borderId="4" xfId="0" applyFont="1" applyFill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opLeftCell="C19" zoomScale="85" zoomScaleNormal="85" workbookViewId="0">
      <selection activeCell="D34" sqref="D34"/>
    </sheetView>
  </sheetViews>
  <sheetFormatPr defaultRowHeight="15" x14ac:dyDescent="0.25"/>
  <cols>
    <col min="1" max="1" width="4" customWidth="1"/>
    <col min="2" max="2" width="17.5703125" customWidth="1"/>
    <col min="3" max="3" width="15.85546875" customWidth="1"/>
    <col min="4" max="4" width="50.7109375" customWidth="1"/>
    <col min="5" max="5" width="18.140625" customWidth="1"/>
    <col min="6" max="6" width="18" customWidth="1"/>
    <col min="7" max="7" width="17.42578125" customWidth="1"/>
    <col min="8" max="8" width="17.85546875" customWidth="1"/>
    <col min="9" max="9" width="17.5703125" customWidth="1"/>
    <col min="10" max="11" width="17.140625" customWidth="1"/>
    <col min="12" max="12" width="17.7109375" customWidth="1"/>
  </cols>
  <sheetData>
    <row r="2" spans="2:12" ht="15" customHeight="1" x14ac:dyDescent="0.25">
      <c r="B2" s="2" t="s">
        <v>0</v>
      </c>
      <c r="C2" s="3"/>
      <c r="D2" s="3"/>
      <c r="E2" s="1"/>
      <c r="F2" s="1"/>
      <c r="G2" s="1"/>
      <c r="H2" s="1"/>
      <c r="I2" s="1"/>
      <c r="J2" s="1"/>
      <c r="K2" s="1"/>
      <c r="L2" s="1"/>
    </row>
    <row r="3" spans="2:12" x14ac:dyDescent="0.25">
      <c r="B3" s="2"/>
      <c r="C3" s="3"/>
      <c r="D3" s="3"/>
      <c r="E3" s="1"/>
      <c r="F3" s="1"/>
      <c r="G3" s="1"/>
      <c r="H3" s="1"/>
      <c r="I3" s="1"/>
      <c r="J3" s="1"/>
      <c r="K3" s="1"/>
      <c r="L3" s="1"/>
    </row>
    <row r="4" spans="2:12" ht="15" customHeight="1" x14ac:dyDescent="0.25">
      <c r="B4" s="32" t="s">
        <v>22</v>
      </c>
      <c r="C4" s="33"/>
      <c r="D4" s="4" t="s">
        <v>21</v>
      </c>
      <c r="F4" s="1"/>
      <c r="G4" s="1"/>
      <c r="H4" s="1"/>
      <c r="I4" s="1"/>
      <c r="J4" s="1"/>
      <c r="K4" s="1"/>
      <c r="L4" s="1"/>
    </row>
    <row r="5" spans="2:12" x14ac:dyDescent="0.25">
      <c r="B5" s="3"/>
      <c r="C5" s="3"/>
      <c r="D5" s="3"/>
      <c r="E5" s="1"/>
      <c r="F5" s="1"/>
      <c r="G5" s="1"/>
      <c r="H5" s="1"/>
      <c r="I5" s="1"/>
      <c r="J5" s="1"/>
      <c r="K5" s="1"/>
      <c r="L5" s="1"/>
    </row>
    <row r="6" spans="2:12" x14ac:dyDescent="0.25">
      <c r="B6" s="2" t="s">
        <v>23</v>
      </c>
      <c r="C6" s="3"/>
      <c r="D6" s="3"/>
      <c r="E6" s="1"/>
      <c r="F6" s="1"/>
      <c r="G6" s="1"/>
      <c r="H6" s="1"/>
      <c r="I6" s="1"/>
      <c r="J6" s="1"/>
      <c r="K6" s="1"/>
      <c r="L6" s="1"/>
    </row>
    <row r="7" spans="2:12" x14ac:dyDescent="0.25">
      <c r="B7" s="2"/>
      <c r="C7" s="3"/>
      <c r="D7" s="3"/>
      <c r="E7" s="1"/>
      <c r="F7" s="1"/>
      <c r="G7" s="1"/>
      <c r="H7" s="1"/>
      <c r="I7" s="1"/>
      <c r="J7" s="1"/>
      <c r="K7" s="1"/>
      <c r="L7" s="1"/>
    </row>
    <row r="8" spans="2:12" ht="15" customHeight="1" x14ac:dyDescent="0.25">
      <c r="B8" s="14" t="s">
        <v>24</v>
      </c>
      <c r="C8" s="15"/>
      <c r="D8" s="18" t="s">
        <v>25</v>
      </c>
      <c r="E8" s="18" t="s">
        <v>26</v>
      </c>
      <c r="F8" s="18" t="s">
        <v>27</v>
      </c>
      <c r="G8" s="35" t="s">
        <v>28</v>
      </c>
      <c r="H8" s="35" t="s">
        <v>29</v>
      </c>
      <c r="I8" s="35" t="s">
        <v>30</v>
      </c>
      <c r="J8" s="18" t="s">
        <v>31</v>
      </c>
      <c r="K8" s="18" t="s">
        <v>32</v>
      </c>
      <c r="L8" s="18" t="s">
        <v>33</v>
      </c>
    </row>
    <row r="9" spans="2:12" x14ac:dyDescent="0.25">
      <c r="B9" s="16"/>
      <c r="C9" s="17"/>
      <c r="D9" s="19"/>
      <c r="E9" s="19" t="s">
        <v>34</v>
      </c>
      <c r="F9" s="19" t="s">
        <v>34</v>
      </c>
      <c r="G9" s="36" t="s">
        <v>34</v>
      </c>
      <c r="H9" s="36" t="s">
        <v>34</v>
      </c>
      <c r="I9" s="36" t="s">
        <v>34</v>
      </c>
      <c r="J9" s="19" t="s">
        <v>34</v>
      </c>
      <c r="K9" s="19" t="s">
        <v>34</v>
      </c>
      <c r="L9" s="19" t="s">
        <v>34</v>
      </c>
    </row>
    <row r="10" spans="2:12" x14ac:dyDescent="0.25">
      <c r="B10" s="20" t="s">
        <v>1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2:12" x14ac:dyDescent="0.25">
      <c r="B11" s="12">
        <v>1060</v>
      </c>
      <c r="C11" s="24"/>
      <c r="D11" s="5" t="s">
        <v>35</v>
      </c>
      <c r="E11" s="90">
        <f t="shared" ref="E11:I11" si="0">E19+E26</f>
        <v>364834.85600000003</v>
      </c>
      <c r="F11" s="90">
        <f t="shared" si="0"/>
        <v>478541</v>
      </c>
      <c r="G11" s="90">
        <f t="shared" si="0"/>
        <v>134689.125</v>
      </c>
      <c r="H11" s="90">
        <f t="shared" si="0"/>
        <v>275986.25</v>
      </c>
      <c r="I11" s="90">
        <f t="shared" si="0"/>
        <v>410675.375</v>
      </c>
      <c r="J11" s="90">
        <f>J19+J26</f>
        <v>545364.5</v>
      </c>
      <c r="K11" s="90"/>
      <c r="L11" s="90"/>
    </row>
    <row r="12" spans="2:12" x14ac:dyDescent="0.25">
      <c r="B12" s="13"/>
      <c r="C12" s="25"/>
      <c r="D12" s="6" t="s">
        <v>44</v>
      </c>
      <c r="E12" s="91"/>
      <c r="F12" s="91"/>
      <c r="G12" s="91"/>
      <c r="H12" s="91"/>
      <c r="I12" s="91"/>
      <c r="J12" s="91"/>
      <c r="K12" s="91"/>
      <c r="L12" s="91"/>
    </row>
    <row r="13" spans="2:12" x14ac:dyDescent="0.25">
      <c r="B13" s="13"/>
      <c r="C13" s="25"/>
      <c r="D13" s="5" t="s">
        <v>36</v>
      </c>
      <c r="E13" s="91"/>
      <c r="F13" s="91"/>
      <c r="G13" s="91"/>
      <c r="H13" s="91"/>
      <c r="I13" s="91"/>
      <c r="J13" s="91"/>
      <c r="K13" s="91"/>
      <c r="L13" s="91"/>
    </row>
    <row r="14" spans="2:12" ht="25.5" x14ac:dyDescent="0.25">
      <c r="B14" s="13"/>
      <c r="C14" s="25"/>
      <c r="D14" s="6" t="s">
        <v>45</v>
      </c>
      <c r="E14" s="91"/>
      <c r="F14" s="91"/>
      <c r="G14" s="91"/>
      <c r="H14" s="91"/>
      <c r="I14" s="91"/>
      <c r="J14" s="91"/>
      <c r="K14" s="91"/>
      <c r="L14" s="91"/>
    </row>
    <row r="15" spans="2:12" x14ac:dyDescent="0.25">
      <c r="B15" s="13"/>
      <c r="C15" s="25"/>
      <c r="D15" s="5" t="s">
        <v>37</v>
      </c>
      <c r="E15" s="91"/>
      <c r="F15" s="91"/>
      <c r="G15" s="91"/>
      <c r="H15" s="91"/>
      <c r="I15" s="91"/>
      <c r="J15" s="91"/>
      <c r="K15" s="91"/>
      <c r="L15" s="91"/>
    </row>
    <row r="16" spans="2:12" ht="38.25" x14ac:dyDescent="0.25">
      <c r="B16" s="23"/>
      <c r="C16" s="26"/>
      <c r="D16" s="38" t="s">
        <v>46</v>
      </c>
      <c r="E16" s="92"/>
      <c r="F16" s="92"/>
      <c r="G16" s="92"/>
      <c r="H16" s="92"/>
      <c r="I16" s="92"/>
      <c r="J16" s="92"/>
      <c r="K16" s="92"/>
      <c r="L16" s="92"/>
    </row>
    <row r="17" spans="2:12" ht="15" customHeight="1" x14ac:dyDescent="0.25">
      <c r="B17" s="27" t="s">
        <v>38</v>
      </c>
      <c r="C17" s="28"/>
      <c r="D17" s="28"/>
      <c r="E17" s="28"/>
      <c r="F17" s="28"/>
      <c r="G17" s="28"/>
      <c r="H17" s="28"/>
      <c r="I17" s="28"/>
      <c r="J17" s="28"/>
      <c r="K17" s="28"/>
      <c r="L17" s="29"/>
    </row>
    <row r="18" spans="2:12" x14ac:dyDescent="0.25">
      <c r="B18" s="27"/>
      <c r="C18" s="28"/>
      <c r="D18" s="28" t="s">
        <v>39</v>
      </c>
      <c r="E18" s="28"/>
      <c r="F18" s="28"/>
      <c r="G18" s="28"/>
      <c r="H18" s="28"/>
      <c r="I18" s="28"/>
      <c r="J18" s="28"/>
      <c r="K18" s="28"/>
      <c r="L18" s="29"/>
    </row>
    <row r="19" spans="2:12" x14ac:dyDescent="0.25">
      <c r="B19" s="30"/>
      <c r="C19" s="12">
        <v>11001</v>
      </c>
      <c r="D19" s="5" t="s">
        <v>40</v>
      </c>
      <c r="E19" s="93">
        <v>362768.55600000004</v>
      </c>
      <c r="F19" s="93">
        <v>471496.5</v>
      </c>
      <c r="G19" s="93">
        <f>J19*25%</f>
        <v>134689.125</v>
      </c>
      <c r="H19" s="93">
        <f>J19*50%</f>
        <v>269378.25</v>
      </c>
      <c r="I19" s="93">
        <f>J19*75%</f>
        <v>404067.375</v>
      </c>
      <c r="J19" s="94">
        <v>538756.5</v>
      </c>
      <c r="K19" s="94"/>
      <c r="L19" s="94"/>
    </row>
    <row r="20" spans="2:12" ht="31.5" customHeight="1" x14ac:dyDescent="0.25">
      <c r="B20" s="31"/>
      <c r="C20" s="13"/>
      <c r="D20" s="6" t="s">
        <v>47</v>
      </c>
      <c r="E20" s="93"/>
      <c r="F20" s="93"/>
      <c r="G20" s="93"/>
      <c r="H20" s="93"/>
      <c r="I20" s="93"/>
      <c r="J20" s="95"/>
      <c r="K20" s="95"/>
      <c r="L20" s="95"/>
    </row>
    <row r="21" spans="2:12" x14ac:dyDescent="0.25">
      <c r="B21" s="31"/>
      <c r="C21" s="13"/>
      <c r="D21" s="5" t="s">
        <v>41</v>
      </c>
      <c r="E21" s="93"/>
      <c r="F21" s="93"/>
      <c r="G21" s="93"/>
      <c r="H21" s="93"/>
      <c r="I21" s="93"/>
      <c r="J21" s="95"/>
      <c r="K21" s="95"/>
      <c r="L21" s="95"/>
    </row>
    <row r="22" spans="2:12" ht="70.5" customHeight="1" x14ac:dyDescent="0.25">
      <c r="B22" s="31"/>
      <c r="C22" s="13"/>
      <c r="D22" s="6" t="s">
        <v>48</v>
      </c>
      <c r="E22" s="93"/>
      <c r="F22" s="93"/>
      <c r="G22" s="93"/>
      <c r="H22" s="93"/>
      <c r="I22" s="93"/>
      <c r="J22" s="95"/>
      <c r="K22" s="95"/>
      <c r="L22" s="95"/>
    </row>
    <row r="23" spans="2:12" x14ac:dyDescent="0.25">
      <c r="B23" s="31"/>
      <c r="C23" s="13"/>
      <c r="D23" s="5" t="s">
        <v>42</v>
      </c>
      <c r="E23" s="93"/>
      <c r="F23" s="93"/>
      <c r="G23" s="93"/>
      <c r="H23" s="93"/>
      <c r="I23" s="93"/>
      <c r="J23" s="95"/>
      <c r="K23" s="95"/>
      <c r="L23" s="95"/>
    </row>
    <row r="24" spans="2:12" x14ac:dyDescent="0.25">
      <c r="B24" s="37"/>
      <c r="C24" s="23"/>
      <c r="D24" s="7" t="s">
        <v>49</v>
      </c>
      <c r="E24" s="93"/>
      <c r="F24" s="93"/>
      <c r="G24" s="93"/>
      <c r="H24" s="93"/>
      <c r="I24" s="93"/>
      <c r="J24" s="96"/>
      <c r="K24" s="96"/>
      <c r="L24" s="96"/>
    </row>
    <row r="25" spans="2:12" x14ac:dyDescent="0.25">
      <c r="B25" s="27"/>
      <c r="C25" s="28"/>
      <c r="D25" s="28" t="s">
        <v>43</v>
      </c>
      <c r="E25" s="28"/>
      <c r="F25" s="28"/>
      <c r="G25" s="28"/>
      <c r="H25" s="28"/>
      <c r="I25" s="28"/>
      <c r="J25" s="28"/>
      <c r="K25" s="28"/>
      <c r="L25" s="29"/>
    </row>
    <row r="26" spans="2:12" ht="15" customHeight="1" x14ac:dyDescent="0.25">
      <c r="B26" s="30"/>
      <c r="C26" s="12" t="s">
        <v>50</v>
      </c>
      <c r="D26" s="5" t="s">
        <v>40</v>
      </c>
      <c r="E26" s="94">
        <v>2066.3000000000002</v>
      </c>
      <c r="F26" s="94">
        <v>7044.5</v>
      </c>
      <c r="G26" s="94">
        <v>0</v>
      </c>
      <c r="H26" s="94">
        <f>J26</f>
        <v>6608</v>
      </c>
      <c r="I26" s="94">
        <f>J26</f>
        <v>6608</v>
      </c>
      <c r="J26" s="94">
        <v>6608</v>
      </c>
      <c r="K26" s="94"/>
      <c r="L26" s="94"/>
    </row>
    <row r="27" spans="2:12" ht="31.5" customHeight="1" x14ac:dyDescent="0.25">
      <c r="B27" s="31"/>
      <c r="C27" s="13"/>
      <c r="D27" s="6" t="s">
        <v>51</v>
      </c>
      <c r="E27" s="95"/>
      <c r="F27" s="95"/>
      <c r="G27" s="95"/>
      <c r="H27" s="95"/>
      <c r="I27" s="95"/>
      <c r="J27" s="95"/>
      <c r="K27" s="95"/>
      <c r="L27" s="95"/>
    </row>
    <row r="28" spans="2:12" x14ac:dyDescent="0.25">
      <c r="B28" s="31"/>
      <c r="C28" s="13"/>
      <c r="D28" s="5" t="s">
        <v>41</v>
      </c>
      <c r="E28" s="95"/>
      <c r="F28" s="95"/>
      <c r="G28" s="95"/>
      <c r="H28" s="95"/>
      <c r="I28" s="95"/>
      <c r="J28" s="95"/>
      <c r="K28" s="95"/>
      <c r="L28" s="95"/>
    </row>
    <row r="29" spans="2:12" ht="38.25" customHeight="1" x14ac:dyDescent="0.25">
      <c r="B29" s="31"/>
      <c r="C29" s="13"/>
      <c r="D29" s="39" t="s">
        <v>52</v>
      </c>
      <c r="E29" s="95"/>
      <c r="F29" s="95"/>
      <c r="G29" s="95"/>
      <c r="H29" s="95"/>
      <c r="I29" s="95"/>
      <c r="J29" s="95"/>
      <c r="K29" s="95"/>
      <c r="L29" s="95"/>
    </row>
    <row r="30" spans="2:12" x14ac:dyDescent="0.25">
      <c r="B30" s="31"/>
      <c r="C30" s="13"/>
      <c r="D30" s="5" t="s">
        <v>42</v>
      </c>
      <c r="E30" s="95"/>
      <c r="F30" s="95"/>
      <c r="G30" s="95"/>
      <c r="H30" s="95"/>
      <c r="I30" s="95"/>
      <c r="J30" s="95"/>
      <c r="K30" s="95"/>
      <c r="L30" s="95"/>
    </row>
    <row r="31" spans="2:12" ht="25.5" x14ac:dyDescent="0.25">
      <c r="B31" s="37"/>
      <c r="C31" s="23"/>
      <c r="D31" s="11" t="s">
        <v>53</v>
      </c>
      <c r="E31" s="96"/>
      <c r="F31" s="96"/>
      <c r="G31" s="96"/>
      <c r="H31" s="96"/>
      <c r="I31" s="96"/>
      <c r="J31" s="96"/>
      <c r="K31" s="96"/>
      <c r="L31" s="96"/>
    </row>
  </sheetData>
  <mergeCells count="24">
    <mergeCell ref="E26:E31"/>
    <mergeCell ref="L26:L31"/>
    <mergeCell ref="F26:F31"/>
    <mergeCell ref="G26:G31"/>
    <mergeCell ref="H26:H31"/>
    <mergeCell ref="I26:I31"/>
    <mergeCell ref="J26:J31"/>
    <mergeCell ref="K26:K31"/>
    <mergeCell ref="E19:E24"/>
    <mergeCell ref="G19:G24"/>
    <mergeCell ref="H19:H24"/>
    <mergeCell ref="I19:I24"/>
    <mergeCell ref="J11:J16"/>
    <mergeCell ref="E11:E16"/>
    <mergeCell ref="K11:K16"/>
    <mergeCell ref="L11:L16"/>
    <mergeCell ref="F19:F24"/>
    <mergeCell ref="L19:L24"/>
    <mergeCell ref="J19:J24"/>
    <mergeCell ref="K19:K24"/>
    <mergeCell ref="F11:F16"/>
    <mergeCell ref="G11:G16"/>
    <mergeCell ref="H11:H16"/>
    <mergeCell ref="I11:I16"/>
  </mergeCells>
  <pageMargins left="0.25" right="0.25" top="0.75" bottom="0.75" header="0.3" footer="0.3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opLeftCell="C13" zoomScale="85" zoomScaleNormal="85" workbookViewId="0">
      <selection activeCell="D15" sqref="D15:D18"/>
    </sheetView>
  </sheetViews>
  <sheetFormatPr defaultRowHeight="12.75" x14ac:dyDescent="0.2"/>
  <cols>
    <col min="1" max="1" width="4" style="3" customWidth="1"/>
    <col min="2" max="2" width="28.42578125" style="3" customWidth="1"/>
    <col min="3" max="3" width="47.28515625" style="3" customWidth="1"/>
    <col min="4" max="4" width="28.85546875" style="3" customWidth="1"/>
    <col min="5" max="6" width="27.28515625" style="3" customWidth="1"/>
    <col min="7" max="7" width="25.42578125" style="3" customWidth="1"/>
    <col min="8" max="8" width="25.5703125" style="3" customWidth="1"/>
    <col min="9" max="9" width="26.42578125" style="3" customWidth="1"/>
    <col min="10" max="16384" width="9.140625" style="3"/>
  </cols>
  <sheetData>
    <row r="1" spans="2:9" x14ac:dyDescent="0.2">
      <c r="B1" s="2" t="s">
        <v>2</v>
      </c>
    </row>
    <row r="3" spans="2:9" ht="32.25" customHeight="1" x14ac:dyDescent="0.2">
      <c r="B3" s="8" t="s">
        <v>4</v>
      </c>
      <c r="C3" s="4">
        <v>105035</v>
      </c>
    </row>
    <row r="4" spans="2:9" ht="25.5" x14ac:dyDescent="0.2">
      <c r="B4" s="8" t="s">
        <v>3</v>
      </c>
      <c r="C4" s="4" t="s">
        <v>21</v>
      </c>
    </row>
    <row r="6" spans="2:9" x14ac:dyDescent="0.2">
      <c r="B6" s="2" t="s">
        <v>5</v>
      </c>
    </row>
    <row r="7" spans="2:9" x14ac:dyDescent="0.2">
      <c r="B7" s="2"/>
    </row>
    <row r="8" spans="2:9" ht="63.75" customHeight="1" x14ac:dyDescent="0.2">
      <c r="B8" s="18" t="s">
        <v>6</v>
      </c>
      <c r="C8" s="18" t="s">
        <v>7</v>
      </c>
      <c r="D8" s="101" t="s">
        <v>8</v>
      </c>
      <c r="E8" s="102"/>
      <c r="F8" s="102"/>
      <c r="G8" s="102"/>
      <c r="H8" s="103"/>
      <c r="I8" s="18" t="s">
        <v>9</v>
      </c>
    </row>
    <row r="9" spans="2:9" ht="22.5" customHeight="1" x14ac:dyDescent="0.2">
      <c r="B9" s="34"/>
      <c r="C9" s="34"/>
      <c r="D9" s="18" t="s">
        <v>10</v>
      </c>
      <c r="E9" s="32" t="s">
        <v>11</v>
      </c>
      <c r="F9" s="33"/>
      <c r="G9" s="32" t="s">
        <v>12</v>
      </c>
      <c r="H9" s="33"/>
      <c r="I9" s="34"/>
    </row>
    <row r="10" spans="2:9" ht="30" customHeight="1" x14ac:dyDescent="0.2">
      <c r="B10" s="19"/>
      <c r="C10" s="19"/>
      <c r="D10" s="34"/>
      <c r="E10" s="18" t="s">
        <v>13</v>
      </c>
      <c r="F10" s="18" t="s">
        <v>14</v>
      </c>
      <c r="G10" s="18" t="s">
        <v>13</v>
      </c>
      <c r="H10" s="18" t="s">
        <v>14</v>
      </c>
      <c r="I10" s="19"/>
    </row>
    <row r="11" spans="2:9" ht="42.75" customHeight="1" x14ac:dyDescent="0.2">
      <c r="B11" s="98" t="s">
        <v>45</v>
      </c>
      <c r="C11" s="97" t="s">
        <v>89</v>
      </c>
      <c r="D11" s="100" t="s">
        <v>67</v>
      </c>
      <c r="E11" s="100">
        <v>8000</v>
      </c>
      <c r="F11" s="99" t="s">
        <v>92</v>
      </c>
      <c r="G11" s="100">
        <v>8500</v>
      </c>
      <c r="H11" s="99" t="s">
        <v>90</v>
      </c>
      <c r="I11" s="98"/>
    </row>
    <row r="12" spans="2:9" ht="15" customHeight="1" x14ac:dyDescent="0.2">
      <c r="B12" s="98"/>
      <c r="C12" s="97"/>
      <c r="D12" s="100"/>
      <c r="E12" s="100"/>
      <c r="F12" s="99"/>
      <c r="G12" s="100"/>
      <c r="H12" s="99"/>
      <c r="I12" s="98"/>
    </row>
    <row r="13" spans="2:9" ht="15" customHeight="1" x14ac:dyDescent="0.2">
      <c r="B13" s="98"/>
      <c r="C13" s="97"/>
      <c r="D13" s="100"/>
      <c r="E13" s="100"/>
      <c r="F13" s="99"/>
      <c r="G13" s="100"/>
      <c r="H13" s="99"/>
      <c r="I13" s="98"/>
    </row>
    <row r="14" spans="2:9" ht="15.75" customHeight="1" x14ac:dyDescent="0.2">
      <c r="B14" s="98"/>
      <c r="C14" s="97"/>
      <c r="D14" s="100"/>
      <c r="E14" s="100"/>
      <c r="F14" s="99"/>
      <c r="G14" s="100"/>
      <c r="H14" s="99" t="s">
        <v>90</v>
      </c>
      <c r="I14" s="98"/>
    </row>
    <row r="15" spans="2:9" ht="15" customHeight="1" x14ac:dyDescent="0.2">
      <c r="B15" s="98"/>
      <c r="C15" s="97"/>
      <c r="D15" s="100" t="s">
        <v>70</v>
      </c>
      <c r="E15" s="100">
        <v>3300</v>
      </c>
      <c r="F15" s="99" t="s">
        <v>92</v>
      </c>
      <c r="G15" s="100">
        <v>6000</v>
      </c>
      <c r="H15" s="99" t="s">
        <v>90</v>
      </c>
      <c r="I15" s="98"/>
    </row>
    <row r="16" spans="2:9" ht="13.5" customHeight="1" x14ac:dyDescent="0.2">
      <c r="B16" s="98"/>
      <c r="C16" s="97"/>
      <c r="D16" s="100"/>
      <c r="E16" s="100"/>
      <c r="F16" s="99"/>
      <c r="G16" s="100"/>
      <c r="H16" s="99"/>
      <c r="I16" s="98"/>
    </row>
    <row r="17" spans="2:9" ht="13.5" customHeight="1" x14ac:dyDescent="0.2">
      <c r="B17" s="98"/>
      <c r="C17" s="97"/>
      <c r="D17" s="100"/>
      <c r="E17" s="100"/>
      <c r="F17" s="99"/>
      <c r="G17" s="100"/>
      <c r="H17" s="99"/>
      <c r="I17" s="98"/>
    </row>
    <row r="18" spans="2:9" ht="15.75" customHeight="1" x14ac:dyDescent="0.2">
      <c r="B18" s="98"/>
      <c r="C18" s="97"/>
      <c r="D18" s="100"/>
      <c r="E18" s="100"/>
      <c r="F18" s="99"/>
      <c r="G18" s="100"/>
      <c r="H18" s="99"/>
      <c r="I18" s="98"/>
    </row>
    <row r="19" spans="2:9" ht="15" customHeight="1" x14ac:dyDescent="0.2">
      <c r="B19" s="98"/>
      <c r="C19" s="97"/>
      <c r="D19" s="100" t="s">
        <v>71</v>
      </c>
      <c r="E19" s="100">
        <v>1050</v>
      </c>
      <c r="F19" s="99" t="s">
        <v>92</v>
      </c>
      <c r="G19" s="100">
        <v>1150</v>
      </c>
      <c r="H19" s="99" t="s">
        <v>90</v>
      </c>
      <c r="I19" s="98"/>
    </row>
    <row r="20" spans="2:9" ht="13.5" customHeight="1" x14ac:dyDescent="0.2">
      <c r="B20" s="98"/>
      <c r="C20" s="97"/>
      <c r="D20" s="100"/>
      <c r="E20" s="100"/>
      <c r="F20" s="99"/>
      <c r="G20" s="100"/>
      <c r="H20" s="99"/>
      <c r="I20" s="98"/>
    </row>
    <row r="21" spans="2:9" ht="13.5" customHeight="1" x14ac:dyDescent="0.2">
      <c r="B21" s="98"/>
      <c r="C21" s="97"/>
      <c r="D21" s="100"/>
      <c r="E21" s="100"/>
      <c r="F21" s="99"/>
      <c r="G21" s="100"/>
      <c r="H21" s="99"/>
      <c r="I21" s="98"/>
    </row>
    <row r="22" spans="2:9" ht="15.75" customHeight="1" x14ac:dyDescent="0.2">
      <c r="B22" s="98"/>
      <c r="C22" s="97"/>
      <c r="D22" s="100"/>
      <c r="E22" s="100"/>
      <c r="F22" s="99"/>
      <c r="G22" s="100"/>
      <c r="H22" s="99"/>
      <c r="I22" s="98"/>
    </row>
    <row r="23" spans="2:9" ht="39.75" customHeight="1" x14ac:dyDescent="0.2">
      <c r="B23" s="98"/>
      <c r="C23" s="97"/>
      <c r="D23" s="100" t="s">
        <v>91</v>
      </c>
      <c r="E23" s="100">
        <v>625</v>
      </c>
      <c r="F23" s="99" t="s">
        <v>92</v>
      </c>
      <c r="G23" s="100">
        <v>665</v>
      </c>
      <c r="H23" s="99" t="s">
        <v>90</v>
      </c>
      <c r="I23" s="98"/>
    </row>
    <row r="24" spans="2:9" ht="39.75" customHeight="1" x14ac:dyDescent="0.2">
      <c r="B24" s="98"/>
      <c r="C24" s="97"/>
      <c r="D24" s="100"/>
      <c r="E24" s="100"/>
      <c r="F24" s="99"/>
      <c r="G24" s="100"/>
      <c r="H24" s="99"/>
      <c r="I24" s="98"/>
    </row>
    <row r="25" spans="2:9" ht="39.75" customHeight="1" x14ac:dyDescent="0.2">
      <c r="B25" s="98"/>
      <c r="C25" s="97"/>
      <c r="D25" s="100"/>
      <c r="E25" s="100"/>
      <c r="F25" s="99"/>
      <c r="G25" s="100"/>
      <c r="H25" s="99"/>
      <c r="I25" s="98"/>
    </row>
    <row r="26" spans="2:9" ht="39.75" customHeight="1" x14ac:dyDescent="0.2">
      <c r="B26" s="98"/>
      <c r="C26" s="97"/>
      <c r="D26" s="100"/>
      <c r="E26" s="100"/>
      <c r="F26" s="99"/>
      <c r="G26" s="100"/>
      <c r="H26" s="99"/>
      <c r="I26" s="98"/>
    </row>
  </sheetData>
  <mergeCells count="24">
    <mergeCell ref="D8:H8"/>
    <mergeCell ref="D11:D14"/>
    <mergeCell ref="E11:E14"/>
    <mergeCell ref="G11:G14"/>
    <mergeCell ref="D15:D18"/>
    <mergeCell ref="E15:E18"/>
    <mergeCell ref="G15:G18"/>
    <mergeCell ref="F11:F14"/>
    <mergeCell ref="F15:F18"/>
    <mergeCell ref="H11:H14"/>
    <mergeCell ref="C11:C26"/>
    <mergeCell ref="B11:B26"/>
    <mergeCell ref="H15:H18"/>
    <mergeCell ref="I11:I26"/>
    <mergeCell ref="H19:H22"/>
    <mergeCell ref="D23:D26"/>
    <mergeCell ref="E23:E26"/>
    <mergeCell ref="F23:F26"/>
    <mergeCell ref="G23:G26"/>
    <mergeCell ref="H23:H26"/>
    <mergeCell ref="D19:D22"/>
    <mergeCell ref="E19:E22"/>
    <mergeCell ref="G19:G22"/>
    <mergeCell ref="F19:F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opLeftCell="B36" zoomScale="85" zoomScaleNormal="85" workbookViewId="0">
      <selection activeCell="D55" sqref="D55"/>
    </sheetView>
  </sheetViews>
  <sheetFormatPr defaultRowHeight="15" x14ac:dyDescent="0.25"/>
  <cols>
    <col min="1" max="1" width="4" style="50" customWidth="1"/>
    <col min="2" max="2" width="44.85546875" style="50" customWidth="1"/>
    <col min="3" max="3" width="62.140625" style="50" customWidth="1"/>
    <col min="4" max="5" width="12.42578125" style="50" customWidth="1"/>
    <col min="6" max="6" width="14.5703125" style="50" customWidth="1"/>
    <col min="7" max="7" width="12.140625" style="50" customWidth="1"/>
    <col min="8" max="8" width="11.85546875" style="50" customWidth="1"/>
    <col min="9" max="9" width="12.5703125" style="50" customWidth="1"/>
    <col min="10" max="10" width="11.5703125" style="50" customWidth="1"/>
    <col min="11" max="11" width="11.85546875" style="50" customWidth="1"/>
    <col min="12" max="12" width="12.85546875" style="50" customWidth="1"/>
    <col min="13" max="16384" width="9.140625" style="50"/>
  </cols>
  <sheetData>
    <row r="1" spans="2:12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x14ac:dyDescent="0.25">
      <c r="B2" s="51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x14ac:dyDescent="0.25"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7.25" customHeight="1" x14ac:dyDescent="0.25">
      <c r="B4" s="48" t="s">
        <v>15</v>
      </c>
      <c r="C4" s="54">
        <v>105035</v>
      </c>
      <c r="D4" s="52"/>
      <c r="E4" s="52"/>
      <c r="F4" s="52"/>
      <c r="G4" s="52"/>
      <c r="H4" s="52"/>
      <c r="I4" s="52"/>
      <c r="J4" s="52"/>
      <c r="K4" s="52"/>
      <c r="L4" s="52"/>
    </row>
    <row r="5" spans="2:12" ht="14.25" customHeight="1" x14ac:dyDescent="0.25">
      <c r="B5" s="48" t="s">
        <v>16</v>
      </c>
      <c r="C5" s="54" t="s">
        <v>21</v>
      </c>
      <c r="D5" s="52"/>
      <c r="E5" s="52"/>
      <c r="F5" s="52"/>
      <c r="G5" s="52"/>
      <c r="H5" s="52"/>
      <c r="I5" s="52"/>
      <c r="J5" s="52"/>
      <c r="K5" s="52"/>
      <c r="L5" s="52"/>
    </row>
    <row r="6" spans="2:12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2" x14ac:dyDescent="0.25">
      <c r="B7" s="51" t="s">
        <v>17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2" x14ac:dyDescent="0.2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x14ac:dyDescent="0.25">
      <c r="B9" s="48" t="s">
        <v>18</v>
      </c>
      <c r="C9" s="48" t="s">
        <v>19</v>
      </c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25">
      <c r="B10" s="55">
        <v>1060</v>
      </c>
      <c r="C10" s="55" t="s">
        <v>44</v>
      </c>
      <c r="D10" s="52"/>
      <c r="E10" s="52"/>
      <c r="F10" s="52"/>
      <c r="G10" s="52"/>
      <c r="H10" s="52"/>
      <c r="I10" s="52"/>
      <c r="J10" s="52"/>
      <c r="K10" s="52"/>
      <c r="L10" s="52"/>
    </row>
    <row r="11" spans="2:12" x14ac:dyDescent="0.25">
      <c r="B11" s="56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2:12" x14ac:dyDescent="0.25">
      <c r="B12" s="57" t="s">
        <v>20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2:12" x14ac:dyDescent="0.25">
      <c r="B13" s="56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2:12" x14ac:dyDescent="0.25">
      <c r="B14" s="48" t="s">
        <v>54</v>
      </c>
      <c r="C14" s="55" t="s">
        <v>87</v>
      </c>
      <c r="D14" s="49"/>
      <c r="E14" s="49"/>
      <c r="F14" s="52"/>
      <c r="G14" s="52"/>
      <c r="H14" s="52"/>
      <c r="I14" s="52"/>
      <c r="J14" s="52"/>
      <c r="K14" s="52"/>
      <c r="L14" s="52"/>
    </row>
    <row r="15" spans="2:12" ht="25.5" x14ac:dyDescent="0.25">
      <c r="B15" s="48" t="s">
        <v>55</v>
      </c>
      <c r="C15" s="54">
        <v>105035</v>
      </c>
      <c r="D15" s="52"/>
      <c r="E15" s="52"/>
      <c r="F15" s="52"/>
      <c r="G15" s="52"/>
      <c r="H15" s="52"/>
      <c r="I15" s="52"/>
      <c r="J15" s="52"/>
      <c r="K15" s="52"/>
      <c r="L15" s="52"/>
    </row>
    <row r="16" spans="2:12" x14ac:dyDescent="0.25">
      <c r="B16" s="48" t="s">
        <v>56</v>
      </c>
      <c r="C16" s="55" t="s">
        <v>21</v>
      </c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5" customHeight="1" x14ac:dyDescent="0.25">
      <c r="B17" s="58" t="s">
        <v>57</v>
      </c>
      <c r="C17" s="59">
        <v>1060</v>
      </c>
      <c r="D17" s="104" t="s">
        <v>58</v>
      </c>
      <c r="E17" s="104"/>
      <c r="F17" s="104"/>
      <c r="G17" s="104"/>
      <c r="H17" s="104"/>
      <c r="I17" s="104"/>
      <c r="J17" s="104"/>
      <c r="K17" s="104"/>
      <c r="L17" s="104"/>
    </row>
    <row r="18" spans="2:12" ht="15" customHeight="1" x14ac:dyDescent="0.25">
      <c r="B18" s="48" t="s">
        <v>59</v>
      </c>
      <c r="C18" s="60">
        <v>11001</v>
      </c>
      <c r="D18" s="105" t="s">
        <v>83</v>
      </c>
      <c r="E18" s="105" t="s">
        <v>84</v>
      </c>
      <c r="F18" s="105" t="s">
        <v>28</v>
      </c>
      <c r="G18" s="105" t="s">
        <v>29</v>
      </c>
      <c r="H18" s="105" t="s">
        <v>30</v>
      </c>
      <c r="I18" s="105" t="s">
        <v>82</v>
      </c>
      <c r="J18" s="61"/>
      <c r="K18" s="61"/>
      <c r="L18" s="108"/>
    </row>
    <row r="19" spans="2:12" ht="25.5" x14ac:dyDescent="0.25">
      <c r="B19" s="62" t="s">
        <v>40</v>
      </c>
      <c r="C19" s="48" t="s">
        <v>60</v>
      </c>
      <c r="D19" s="106"/>
      <c r="E19" s="106"/>
      <c r="F19" s="106"/>
      <c r="G19" s="106"/>
      <c r="H19" s="106"/>
      <c r="I19" s="106"/>
      <c r="J19" s="63"/>
      <c r="K19" s="63"/>
      <c r="L19" s="109"/>
    </row>
    <row r="20" spans="2:12" ht="51" customHeight="1" x14ac:dyDescent="0.25">
      <c r="B20" s="62" t="s">
        <v>61</v>
      </c>
      <c r="C20" s="48" t="s">
        <v>62</v>
      </c>
      <c r="D20" s="106"/>
      <c r="E20" s="106"/>
      <c r="F20" s="106"/>
      <c r="G20" s="106"/>
      <c r="H20" s="106"/>
      <c r="I20" s="106"/>
      <c r="J20" s="63"/>
      <c r="K20" s="63"/>
      <c r="L20" s="109"/>
    </row>
    <row r="21" spans="2:12" x14ac:dyDescent="0.25">
      <c r="B21" s="62" t="s">
        <v>42</v>
      </c>
      <c r="C21" s="48" t="s">
        <v>63</v>
      </c>
      <c r="D21" s="106"/>
      <c r="E21" s="106"/>
      <c r="F21" s="106"/>
      <c r="G21" s="106"/>
      <c r="H21" s="106"/>
      <c r="I21" s="106"/>
      <c r="J21" s="63"/>
      <c r="K21" s="63"/>
      <c r="L21" s="109"/>
    </row>
    <row r="22" spans="2:12" x14ac:dyDescent="0.25">
      <c r="B22" s="62" t="s">
        <v>64</v>
      </c>
      <c r="C22" s="48" t="s">
        <v>21</v>
      </c>
      <c r="D22" s="106"/>
      <c r="E22" s="106"/>
      <c r="F22" s="106"/>
      <c r="G22" s="106"/>
      <c r="H22" s="106"/>
      <c r="I22" s="106"/>
      <c r="J22" s="63"/>
      <c r="K22" s="63"/>
      <c r="L22" s="109"/>
    </row>
    <row r="23" spans="2:12" ht="20.25" customHeight="1" x14ac:dyDescent="0.25">
      <c r="B23" s="64"/>
      <c r="C23" s="65" t="s">
        <v>65</v>
      </c>
      <c r="D23" s="107"/>
      <c r="E23" s="107"/>
      <c r="F23" s="107"/>
      <c r="G23" s="107"/>
      <c r="H23" s="107"/>
      <c r="I23" s="107"/>
      <c r="J23" s="66"/>
      <c r="K23" s="66"/>
      <c r="L23" s="110"/>
    </row>
    <row r="24" spans="2:12" ht="25.5" x14ac:dyDescent="0.25">
      <c r="B24" s="60" t="s">
        <v>66</v>
      </c>
      <c r="C24" s="60" t="s">
        <v>67</v>
      </c>
      <c r="D24" s="44">
        <v>10740</v>
      </c>
      <c r="E24" s="44">
        <v>8000</v>
      </c>
      <c r="F24" s="44">
        <v>2200</v>
      </c>
      <c r="G24" s="44">
        <v>4600</v>
      </c>
      <c r="H24" s="44">
        <v>7000</v>
      </c>
      <c r="I24" s="44">
        <v>8500</v>
      </c>
      <c r="J24" s="44"/>
      <c r="K24" s="44"/>
      <c r="L24" s="111"/>
    </row>
    <row r="25" spans="2:12" ht="25.5" x14ac:dyDescent="0.25">
      <c r="B25" s="60" t="s">
        <v>66</v>
      </c>
      <c r="C25" s="60" t="s">
        <v>68</v>
      </c>
      <c r="D25" s="44">
        <v>4535</v>
      </c>
      <c r="E25" s="44">
        <v>3200</v>
      </c>
      <c r="F25" s="44">
        <v>860</v>
      </c>
      <c r="G25" s="44">
        <v>1820</v>
      </c>
      <c r="H25" s="44">
        <v>3000</v>
      </c>
      <c r="I25" s="44">
        <v>3600</v>
      </c>
      <c r="J25" s="44"/>
      <c r="K25" s="44"/>
      <c r="L25" s="112"/>
    </row>
    <row r="26" spans="2:12" x14ac:dyDescent="0.25">
      <c r="B26" s="60" t="s">
        <v>66</v>
      </c>
      <c r="C26" s="60" t="s">
        <v>69</v>
      </c>
      <c r="D26" s="44">
        <v>4810</v>
      </c>
      <c r="E26" s="44">
        <v>4800</v>
      </c>
      <c r="F26" s="44">
        <v>1300</v>
      </c>
      <c r="G26" s="44">
        <v>2850</v>
      </c>
      <c r="H26" s="44">
        <v>3600</v>
      </c>
      <c r="I26" s="44">
        <v>4900</v>
      </c>
      <c r="J26" s="44"/>
      <c r="K26" s="44"/>
      <c r="L26" s="112"/>
    </row>
    <row r="27" spans="2:12" x14ac:dyDescent="0.25">
      <c r="B27" s="60" t="s">
        <v>66</v>
      </c>
      <c r="C27" s="60" t="s">
        <v>70</v>
      </c>
      <c r="D27" s="44">
        <v>2802</v>
      </c>
      <c r="E27" s="44">
        <v>3300</v>
      </c>
      <c r="F27" s="44">
        <v>1500</v>
      </c>
      <c r="G27" s="44">
        <v>3200</v>
      </c>
      <c r="H27" s="44">
        <v>4500</v>
      </c>
      <c r="I27" s="44">
        <v>6000</v>
      </c>
      <c r="J27" s="44"/>
      <c r="K27" s="44"/>
      <c r="L27" s="112"/>
    </row>
    <row r="28" spans="2:12" x14ac:dyDescent="0.25">
      <c r="B28" s="60" t="s">
        <v>66</v>
      </c>
      <c r="C28" s="60" t="s">
        <v>71</v>
      </c>
      <c r="D28" s="44">
        <v>1576</v>
      </c>
      <c r="E28" s="44">
        <v>1050</v>
      </c>
      <c r="F28" s="44">
        <v>265</v>
      </c>
      <c r="G28" s="44">
        <v>590</v>
      </c>
      <c r="H28" s="44">
        <v>910</v>
      </c>
      <c r="I28" s="67">
        <v>1150</v>
      </c>
      <c r="J28" s="67"/>
      <c r="K28" s="67"/>
      <c r="L28" s="112"/>
    </row>
    <row r="29" spans="2:12" ht="25.5" x14ac:dyDescent="0.25">
      <c r="B29" s="60" t="s">
        <v>72</v>
      </c>
      <c r="C29" s="60" t="s">
        <v>73</v>
      </c>
      <c r="D29" s="46">
        <f>D28*100/D24</f>
        <v>14.674115456238361</v>
      </c>
      <c r="E29" s="46">
        <v>13.125</v>
      </c>
      <c r="F29" s="46">
        <f t="shared" ref="F29:I29" si="0">F28*100/F24</f>
        <v>12.045454545454545</v>
      </c>
      <c r="G29" s="46">
        <f t="shared" si="0"/>
        <v>12.826086956521738</v>
      </c>
      <c r="H29" s="46">
        <f t="shared" si="0"/>
        <v>13</v>
      </c>
      <c r="I29" s="46">
        <f t="shared" si="0"/>
        <v>13.529411764705882</v>
      </c>
      <c r="J29" s="46"/>
      <c r="K29" s="46"/>
      <c r="L29" s="112"/>
    </row>
    <row r="30" spans="2:12" ht="25.5" x14ac:dyDescent="0.25">
      <c r="B30" s="60" t="s">
        <v>66</v>
      </c>
      <c r="C30" s="60" t="s">
        <v>74</v>
      </c>
      <c r="D30" s="44">
        <v>185</v>
      </c>
      <c r="E30" s="46" t="s">
        <v>93</v>
      </c>
      <c r="F30" s="45">
        <v>25</v>
      </c>
      <c r="G30" s="45">
        <v>48</v>
      </c>
      <c r="H30" s="45">
        <v>75</v>
      </c>
      <c r="I30" s="45">
        <v>100</v>
      </c>
      <c r="J30" s="46"/>
      <c r="K30" s="46"/>
      <c r="L30" s="112"/>
    </row>
    <row r="31" spans="2:12" ht="25.5" x14ac:dyDescent="0.25">
      <c r="B31" s="60" t="s">
        <v>66</v>
      </c>
      <c r="C31" s="60" t="s">
        <v>75</v>
      </c>
      <c r="D31" s="44">
        <v>85</v>
      </c>
      <c r="E31" s="44">
        <v>175</v>
      </c>
      <c r="F31" s="45">
        <v>15</v>
      </c>
      <c r="G31" s="45">
        <v>45</v>
      </c>
      <c r="H31" s="45">
        <v>100</v>
      </c>
      <c r="I31" s="44">
        <v>150</v>
      </c>
      <c r="J31" s="44"/>
      <c r="K31" s="44"/>
      <c r="L31" s="112"/>
    </row>
    <row r="32" spans="2:12" ht="51" x14ac:dyDescent="0.25">
      <c r="B32" s="60" t="s">
        <v>66</v>
      </c>
      <c r="C32" s="60" t="s">
        <v>76</v>
      </c>
      <c r="D32" s="44">
        <f>411+155</f>
        <v>566</v>
      </c>
      <c r="E32" s="44">
        <f>290+135</f>
        <v>425</v>
      </c>
      <c r="F32" s="45">
        <v>85</v>
      </c>
      <c r="G32" s="45">
        <v>170</v>
      </c>
      <c r="H32" s="45">
        <v>360</v>
      </c>
      <c r="I32" s="44">
        <v>485</v>
      </c>
      <c r="J32" s="44"/>
      <c r="K32" s="44"/>
      <c r="L32" s="112"/>
    </row>
    <row r="33" spans="2:12" ht="38.25" x14ac:dyDescent="0.25">
      <c r="B33" s="60" t="s">
        <v>66</v>
      </c>
      <c r="C33" s="60" t="s">
        <v>77</v>
      </c>
      <c r="D33" s="44">
        <f>370+58+33</f>
        <v>461</v>
      </c>
      <c r="E33" s="44">
        <v>130</v>
      </c>
      <c r="F33" s="45">
        <v>30</v>
      </c>
      <c r="G33" s="45">
        <v>76</v>
      </c>
      <c r="H33" s="45">
        <v>122</v>
      </c>
      <c r="I33" s="44">
        <v>155</v>
      </c>
      <c r="J33" s="44"/>
      <c r="K33" s="44"/>
      <c r="L33" s="112"/>
    </row>
    <row r="34" spans="2:12" ht="51" x14ac:dyDescent="0.25">
      <c r="B34" s="60" t="s">
        <v>66</v>
      </c>
      <c r="C34" s="60" t="s">
        <v>78</v>
      </c>
      <c r="D34" s="44">
        <v>34</v>
      </c>
      <c r="E34" s="44">
        <v>25</v>
      </c>
      <c r="F34" s="45">
        <v>5</v>
      </c>
      <c r="G34" s="45">
        <v>15</v>
      </c>
      <c r="H34" s="45">
        <v>25</v>
      </c>
      <c r="I34" s="44">
        <v>30</v>
      </c>
      <c r="J34" s="44"/>
      <c r="K34" s="44"/>
      <c r="L34" s="112"/>
    </row>
    <row r="35" spans="2:12" ht="38.25" x14ac:dyDescent="0.25">
      <c r="B35" s="60" t="s">
        <v>72</v>
      </c>
      <c r="C35" s="60" t="s">
        <v>79</v>
      </c>
      <c r="D35" s="68" t="s">
        <v>80</v>
      </c>
      <c r="E35" s="68" t="s">
        <v>80</v>
      </c>
      <c r="F35" s="68" t="s">
        <v>80</v>
      </c>
      <c r="G35" s="68" t="s">
        <v>80</v>
      </c>
      <c r="H35" s="68" t="s">
        <v>80</v>
      </c>
      <c r="I35" s="68" t="s">
        <v>80</v>
      </c>
      <c r="J35" s="68"/>
      <c r="K35" s="68"/>
      <c r="L35" s="112"/>
    </row>
    <row r="36" spans="2:12" x14ac:dyDescent="0.25">
      <c r="B36" s="69" t="s">
        <v>81</v>
      </c>
      <c r="C36" s="70"/>
      <c r="D36" s="71">
        <v>362768.55600000004</v>
      </c>
      <c r="E36" s="71">
        <v>471496.5</v>
      </c>
      <c r="F36" s="71">
        <f>I36*25%</f>
        <v>134689.125</v>
      </c>
      <c r="G36" s="71">
        <f>I36*50%</f>
        <v>269378.25</v>
      </c>
      <c r="H36" s="71">
        <f>I36*75%</f>
        <v>404067.375</v>
      </c>
      <c r="I36" s="71">
        <v>538756.5</v>
      </c>
      <c r="J36" s="71"/>
      <c r="K36" s="71"/>
      <c r="L36" s="113"/>
    </row>
    <row r="39" spans="2:12" x14ac:dyDescent="0.25">
      <c r="B39" s="8" t="s">
        <v>57</v>
      </c>
      <c r="C39" s="43">
        <v>1060</v>
      </c>
      <c r="D39" s="104" t="s">
        <v>58</v>
      </c>
      <c r="E39" s="104"/>
      <c r="F39" s="104"/>
      <c r="G39" s="104"/>
      <c r="H39" s="104"/>
      <c r="I39" s="104"/>
      <c r="J39" s="104"/>
      <c r="K39" s="104"/>
      <c r="L39" s="104"/>
    </row>
    <row r="40" spans="2:12" x14ac:dyDescent="0.25">
      <c r="B40" s="8" t="s">
        <v>59</v>
      </c>
      <c r="C40" s="41">
        <v>31001</v>
      </c>
      <c r="D40" s="114" t="s">
        <v>83</v>
      </c>
      <c r="E40" s="114" t="s">
        <v>84</v>
      </c>
      <c r="F40" s="114" t="s">
        <v>28</v>
      </c>
      <c r="G40" s="114" t="s">
        <v>29</v>
      </c>
      <c r="H40" s="114" t="s">
        <v>30</v>
      </c>
      <c r="I40" s="114" t="s">
        <v>82</v>
      </c>
      <c r="J40" s="105"/>
      <c r="K40" s="105"/>
      <c r="L40" s="115"/>
    </row>
    <row r="41" spans="2:12" ht="25.5" x14ac:dyDescent="0.25">
      <c r="B41" s="9" t="s">
        <v>40</v>
      </c>
      <c r="C41" s="4" t="s">
        <v>51</v>
      </c>
      <c r="D41" s="114"/>
      <c r="E41" s="114"/>
      <c r="F41" s="114"/>
      <c r="G41" s="114"/>
      <c r="H41" s="114"/>
      <c r="I41" s="114"/>
      <c r="J41" s="106"/>
      <c r="K41" s="106"/>
      <c r="L41" s="115"/>
    </row>
    <row r="42" spans="2:12" ht="38.25" x14ac:dyDescent="0.25">
      <c r="B42" s="9" t="s">
        <v>61</v>
      </c>
      <c r="C42" s="47" t="s">
        <v>88</v>
      </c>
      <c r="D42" s="114"/>
      <c r="E42" s="114"/>
      <c r="F42" s="114"/>
      <c r="G42" s="114"/>
      <c r="H42" s="114"/>
      <c r="I42" s="114"/>
      <c r="J42" s="106"/>
      <c r="K42" s="106"/>
      <c r="L42" s="115"/>
    </row>
    <row r="43" spans="2:12" ht="25.5" x14ac:dyDescent="0.25">
      <c r="B43" s="9" t="s">
        <v>42</v>
      </c>
      <c r="C43" s="42" t="s">
        <v>85</v>
      </c>
      <c r="D43" s="114"/>
      <c r="E43" s="114"/>
      <c r="F43" s="114"/>
      <c r="G43" s="114"/>
      <c r="H43" s="114"/>
      <c r="I43" s="114"/>
      <c r="J43" s="106"/>
      <c r="K43" s="106"/>
      <c r="L43" s="115"/>
    </row>
    <row r="44" spans="2:12" x14ac:dyDescent="0.25">
      <c r="B44" s="40" t="s">
        <v>64</v>
      </c>
      <c r="C44" s="10" t="s">
        <v>21</v>
      </c>
      <c r="D44" s="114"/>
      <c r="E44" s="114"/>
      <c r="F44" s="114"/>
      <c r="G44" s="114"/>
      <c r="H44" s="114"/>
      <c r="I44" s="114"/>
      <c r="J44" s="106"/>
      <c r="K44" s="106"/>
      <c r="L44" s="115"/>
    </row>
    <row r="45" spans="2:12" x14ac:dyDescent="0.25">
      <c r="B45" s="27"/>
      <c r="C45" s="29" t="s">
        <v>65</v>
      </c>
      <c r="D45" s="114"/>
      <c r="E45" s="114"/>
      <c r="F45" s="114"/>
      <c r="G45" s="114"/>
      <c r="H45" s="114"/>
      <c r="I45" s="114"/>
      <c r="J45" s="107"/>
      <c r="K45" s="107"/>
      <c r="L45" s="115"/>
    </row>
    <row r="46" spans="2:12" x14ac:dyDescent="0.25">
      <c r="B46" s="42" t="s">
        <v>66</v>
      </c>
      <c r="C46" s="42" t="s">
        <v>94</v>
      </c>
      <c r="D46" s="74"/>
      <c r="E46" s="74"/>
      <c r="F46" s="74"/>
      <c r="G46" s="74">
        <f>30+8</f>
        <v>38</v>
      </c>
      <c r="H46" s="74">
        <f t="shared" ref="H46:I46" si="1">30+8</f>
        <v>38</v>
      </c>
      <c r="I46" s="74">
        <f t="shared" si="1"/>
        <v>38</v>
      </c>
      <c r="J46" s="74"/>
      <c r="K46" s="74"/>
      <c r="L46" s="74"/>
    </row>
    <row r="47" spans="2:12" x14ac:dyDescent="0.25">
      <c r="B47" s="42" t="s">
        <v>66</v>
      </c>
      <c r="C47" s="42" t="s">
        <v>95</v>
      </c>
      <c r="D47" s="74"/>
      <c r="E47" s="74"/>
      <c r="F47" s="74"/>
      <c r="G47" s="74">
        <f>23+14</f>
        <v>37</v>
      </c>
      <c r="H47" s="74">
        <f>23+14</f>
        <v>37</v>
      </c>
      <c r="I47" s="74">
        <f>23+14</f>
        <v>37</v>
      </c>
      <c r="J47" s="74"/>
      <c r="K47" s="74"/>
      <c r="L47" s="74"/>
    </row>
    <row r="48" spans="2:12" ht="25.5" x14ac:dyDescent="0.25">
      <c r="B48" s="10"/>
      <c r="C48" s="10" t="s">
        <v>86</v>
      </c>
      <c r="D48" s="74">
        <v>5</v>
      </c>
      <c r="E48" s="74">
        <v>5</v>
      </c>
      <c r="F48" s="74"/>
      <c r="G48" s="74">
        <v>5</v>
      </c>
      <c r="H48" s="74">
        <v>5</v>
      </c>
      <c r="I48" s="74">
        <v>5</v>
      </c>
      <c r="J48" s="74"/>
      <c r="K48" s="74"/>
      <c r="L48" s="74"/>
    </row>
    <row r="49" spans="2:12" x14ac:dyDescent="0.25">
      <c r="B49" s="72" t="s">
        <v>81</v>
      </c>
      <c r="C49" s="73"/>
      <c r="D49" s="74">
        <v>2066.3000000000002</v>
      </c>
      <c r="E49" s="74">
        <v>7044.5</v>
      </c>
      <c r="F49" s="74">
        <v>0</v>
      </c>
      <c r="G49" s="75">
        <f>4964+1644</f>
        <v>6608</v>
      </c>
      <c r="H49" s="75">
        <f t="shared" ref="H49:I49" si="2">4964+1644</f>
        <v>6608</v>
      </c>
      <c r="I49" s="75">
        <f t="shared" si="2"/>
        <v>6608</v>
      </c>
      <c r="J49" s="74"/>
      <c r="K49" s="74"/>
      <c r="L49" s="74"/>
    </row>
  </sheetData>
  <mergeCells count="19">
    <mergeCell ref="D39:L39"/>
    <mergeCell ref="D40:D45"/>
    <mergeCell ref="E40:E45"/>
    <mergeCell ref="F40:F45"/>
    <mergeCell ref="G40:G45"/>
    <mergeCell ref="H40:H45"/>
    <mergeCell ref="I40:I45"/>
    <mergeCell ref="L40:L45"/>
    <mergeCell ref="J40:J45"/>
    <mergeCell ref="K40:K45"/>
    <mergeCell ref="D17:L17"/>
    <mergeCell ref="H18:H23"/>
    <mergeCell ref="I18:I23"/>
    <mergeCell ref="L18:L23"/>
    <mergeCell ref="L24:L36"/>
    <mergeCell ref="D18:D23"/>
    <mergeCell ref="E18:E23"/>
    <mergeCell ref="F18:F23"/>
    <mergeCell ref="G18:G23"/>
  </mergeCells>
  <pageMargins left="0.25" right="0.25" top="0.75" bottom="0.75" header="0.3" footer="0.3"/>
  <pageSetup paperSize="9" scale="6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opLeftCell="C1" zoomScale="85" zoomScaleNormal="85" workbookViewId="0">
      <selection activeCell="F7" sqref="F7"/>
    </sheetView>
  </sheetViews>
  <sheetFormatPr defaultRowHeight="15" x14ac:dyDescent="0.25"/>
  <cols>
    <col min="1" max="1" width="4" customWidth="1"/>
    <col min="2" max="2" width="17.5703125" customWidth="1"/>
    <col min="3" max="3" width="15.85546875" customWidth="1"/>
    <col min="4" max="4" width="50.7109375" customWidth="1"/>
    <col min="5" max="5" width="18.140625" customWidth="1"/>
    <col min="6" max="6" width="18" customWidth="1"/>
    <col min="7" max="7" width="17.42578125" customWidth="1"/>
    <col min="8" max="8" width="17.85546875" customWidth="1"/>
    <col min="9" max="9" width="17.5703125" customWidth="1"/>
    <col min="10" max="10" width="17.140625" customWidth="1"/>
  </cols>
  <sheetData>
    <row r="2" spans="2:10" ht="15" customHeight="1" x14ac:dyDescent="0.25">
      <c r="B2" s="2" t="s">
        <v>0</v>
      </c>
      <c r="C2" s="3"/>
      <c r="D2" s="3"/>
      <c r="E2" s="1"/>
      <c r="F2" s="1"/>
      <c r="G2" s="1"/>
      <c r="H2" s="1"/>
      <c r="I2" s="1"/>
      <c r="J2" s="1"/>
    </row>
    <row r="3" spans="2:10" x14ac:dyDescent="0.25">
      <c r="B3" s="2"/>
      <c r="C3" s="3"/>
      <c r="D3" s="3"/>
      <c r="E3" s="1"/>
      <c r="F3" s="1"/>
      <c r="G3" s="1"/>
      <c r="H3" s="1"/>
      <c r="I3" s="1"/>
      <c r="J3" s="1"/>
    </row>
    <row r="4" spans="2:10" ht="15" customHeight="1" x14ac:dyDescent="0.25">
      <c r="B4" s="78" t="s">
        <v>22</v>
      </c>
      <c r="C4" s="79"/>
      <c r="D4" s="4" t="s">
        <v>21</v>
      </c>
      <c r="F4" s="1"/>
      <c r="G4" s="1"/>
      <c r="H4" s="1"/>
      <c r="I4" s="1"/>
      <c r="J4" s="1"/>
    </row>
    <row r="5" spans="2:10" x14ac:dyDescent="0.25">
      <c r="B5" s="3"/>
      <c r="C5" s="3"/>
      <c r="D5" s="3"/>
      <c r="E5" s="1"/>
      <c r="F5" s="1"/>
      <c r="G5" s="1"/>
      <c r="H5" s="1"/>
      <c r="I5" s="1"/>
      <c r="J5" s="1"/>
    </row>
    <row r="6" spans="2:10" x14ac:dyDescent="0.25">
      <c r="B6" s="2" t="s">
        <v>23</v>
      </c>
      <c r="C6" s="3"/>
      <c r="D6" s="3"/>
      <c r="E6" s="1"/>
      <c r="F6" s="1"/>
      <c r="G6" s="1"/>
      <c r="H6" s="1"/>
      <c r="I6" s="1"/>
      <c r="J6" s="1"/>
    </row>
    <row r="7" spans="2:10" x14ac:dyDescent="0.25">
      <c r="B7" s="2"/>
      <c r="C7" s="3"/>
      <c r="D7" s="3"/>
      <c r="E7" s="1"/>
      <c r="F7" s="1"/>
      <c r="G7" s="1"/>
      <c r="H7" s="1"/>
      <c r="I7" s="1"/>
      <c r="J7" s="1"/>
    </row>
    <row r="8" spans="2:10" ht="15" customHeight="1" x14ac:dyDescent="0.25">
      <c r="B8" s="14" t="s">
        <v>24</v>
      </c>
      <c r="C8" s="18"/>
      <c r="D8" s="18" t="s">
        <v>25</v>
      </c>
      <c r="E8" s="18" t="s">
        <v>26</v>
      </c>
      <c r="F8" s="18" t="s">
        <v>27</v>
      </c>
      <c r="G8" s="18" t="s">
        <v>28</v>
      </c>
      <c r="H8" s="18" t="s">
        <v>29</v>
      </c>
      <c r="I8" s="18" t="s">
        <v>30</v>
      </c>
      <c r="J8" s="18" t="s">
        <v>31</v>
      </c>
    </row>
    <row r="9" spans="2:10" x14ac:dyDescent="0.25">
      <c r="B9" s="16"/>
      <c r="C9" s="19"/>
      <c r="D9" s="19"/>
      <c r="E9" s="19" t="s">
        <v>34</v>
      </c>
      <c r="F9" s="19" t="s">
        <v>34</v>
      </c>
      <c r="G9" s="19" t="s">
        <v>34</v>
      </c>
      <c r="H9" s="19" t="s">
        <v>34</v>
      </c>
      <c r="I9" s="19" t="s">
        <v>34</v>
      </c>
      <c r="J9" s="19" t="s">
        <v>34</v>
      </c>
    </row>
    <row r="10" spans="2:10" x14ac:dyDescent="0.25">
      <c r="B10" s="20" t="s">
        <v>1</v>
      </c>
      <c r="C10" s="20"/>
      <c r="D10" s="21"/>
      <c r="E10" s="21"/>
      <c r="F10" s="21"/>
      <c r="G10" s="21"/>
      <c r="H10" s="21"/>
      <c r="I10" s="21"/>
      <c r="J10" s="22"/>
    </row>
    <row r="11" spans="2:10" x14ac:dyDescent="0.25">
      <c r="B11" s="86">
        <v>1060</v>
      </c>
      <c r="C11" s="24"/>
      <c r="D11" s="5" t="s">
        <v>35</v>
      </c>
      <c r="E11" s="90">
        <f t="shared" ref="E11:J11" si="0">E19</f>
        <v>504</v>
      </c>
      <c r="F11" s="90">
        <f t="shared" si="0"/>
        <v>610</v>
      </c>
      <c r="G11" s="90">
        <f t="shared" si="0"/>
        <v>0</v>
      </c>
      <c r="H11" s="90">
        <f t="shared" si="0"/>
        <v>0</v>
      </c>
      <c r="I11" s="90">
        <f t="shared" si="0"/>
        <v>610</v>
      </c>
      <c r="J11" s="90">
        <f t="shared" si="0"/>
        <v>610</v>
      </c>
    </row>
    <row r="12" spans="2:10" x14ac:dyDescent="0.25">
      <c r="B12" s="85"/>
      <c r="C12" s="25"/>
      <c r="D12" s="6" t="s">
        <v>44</v>
      </c>
      <c r="E12" s="91"/>
      <c r="F12" s="91"/>
      <c r="G12" s="91"/>
      <c r="H12" s="91"/>
      <c r="I12" s="91"/>
      <c r="J12" s="91"/>
    </row>
    <row r="13" spans="2:10" x14ac:dyDescent="0.25">
      <c r="B13" s="85"/>
      <c r="C13" s="25"/>
      <c r="D13" s="5" t="s">
        <v>36</v>
      </c>
      <c r="E13" s="91"/>
      <c r="F13" s="91"/>
      <c r="G13" s="91"/>
      <c r="H13" s="91"/>
      <c r="I13" s="91"/>
      <c r="J13" s="91"/>
    </row>
    <row r="14" spans="2:10" ht="25.5" x14ac:dyDescent="0.25">
      <c r="B14" s="85"/>
      <c r="C14" s="25"/>
      <c r="D14" s="6" t="s">
        <v>45</v>
      </c>
      <c r="E14" s="91"/>
      <c r="F14" s="91"/>
      <c r="G14" s="91"/>
      <c r="H14" s="91"/>
      <c r="I14" s="91"/>
      <c r="J14" s="91"/>
    </row>
    <row r="15" spans="2:10" x14ac:dyDescent="0.25">
      <c r="B15" s="85"/>
      <c r="C15" s="25"/>
      <c r="D15" s="5" t="s">
        <v>37</v>
      </c>
      <c r="E15" s="91"/>
      <c r="F15" s="91"/>
      <c r="G15" s="91"/>
      <c r="H15" s="91"/>
      <c r="I15" s="91"/>
      <c r="J15" s="91"/>
    </row>
    <row r="16" spans="2:10" ht="38.25" x14ac:dyDescent="0.25">
      <c r="B16" s="84"/>
      <c r="C16" s="26"/>
      <c r="D16" s="38" t="s">
        <v>46</v>
      </c>
      <c r="E16" s="92"/>
      <c r="F16" s="92"/>
      <c r="G16" s="92"/>
      <c r="H16" s="92"/>
      <c r="I16" s="92"/>
      <c r="J16" s="92"/>
    </row>
    <row r="17" spans="2:10" ht="15" customHeight="1" x14ac:dyDescent="0.25">
      <c r="B17" s="27" t="s">
        <v>38</v>
      </c>
      <c r="C17" s="27"/>
      <c r="D17" s="28"/>
      <c r="E17" s="28"/>
      <c r="F17" s="28"/>
      <c r="G17" s="28"/>
      <c r="H17" s="28"/>
      <c r="I17" s="28"/>
      <c r="J17" s="29"/>
    </row>
    <row r="18" spans="2:10" x14ac:dyDescent="0.25">
      <c r="B18" s="27"/>
      <c r="C18" s="27"/>
      <c r="D18" s="28" t="s">
        <v>39</v>
      </c>
      <c r="E18" s="28"/>
      <c r="F18" s="28"/>
      <c r="G18" s="28"/>
      <c r="H18" s="28"/>
      <c r="I18" s="28"/>
      <c r="J18" s="29"/>
    </row>
    <row r="19" spans="2:10" x14ac:dyDescent="0.25">
      <c r="B19" s="83"/>
      <c r="C19" s="12">
        <v>11002</v>
      </c>
      <c r="D19" s="5" t="s">
        <v>40</v>
      </c>
      <c r="E19" s="93">
        <v>504</v>
      </c>
      <c r="F19" s="93">
        <v>610</v>
      </c>
      <c r="G19" s="93">
        <v>0</v>
      </c>
      <c r="H19" s="93">
        <v>0</v>
      </c>
      <c r="I19" s="93">
        <v>610</v>
      </c>
      <c r="J19" s="93">
        <v>610</v>
      </c>
    </row>
    <row r="20" spans="2:10" ht="31.5" customHeight="1" x14ac:dyDescent="0.25">
      <c r="B20" s="81"/>
      <c r="C20" s="76"/>
      <c r="D20" s="6" t="s">
        <v>97</v>
      </c>
      <c r="E20" s="93"/>
      <c r="F20" s="93"/>
      <c r="G20" s="93"/>
      <c r="H20" s="93"/>
      <c r="I20" s="93"/>
      <c r="J20" s="93"/>
    </row>
    <row r="21" spans="2:10" x14ac:dyDescent="0.25">
      <c r="B21" s="81"/>
      <c r="C21" s="76"/>
      <c r="D21" s="5" t="s">
        <v>41</v>
      </c>
      <c r="E21" s="93"/>
      <c r="F21" s="93"/>
      <c r="G21" s="93"/>
      <c r="H21" s="93"/>
      <c r="I21" s="93"/>
      <c r="J21" s="93"/>
    </row>
    <row r="22" spans="2:10" ht="45" customHeight="1" x14ac:dyDescent="0.25">
      <c r="B22" s="81"/>
      <c r="C22" s="76"/>
      <c r="D22" s="82" t="s">
        <v>96</v>
      </c>
      <c r="E22" s="93"/>
      <c r="F22" s="93"/>
      <c r="G22" s="93"/>
      <c r="H22" s="93"/>
      <c r="I22" s="93"/>
      <c r="J22" s="93"/>
    </row>
    <row r="23" spans="2:10" x14ac:dyDescent="0.25">
      <c r="B23" s="81"/>
      <c r="C23" s="76"/>
      <c r="D23" s="5" t="s">
        <v>42</v>
      </c>
      <c r="E23" s="93"/>
      <c r="F23" s="93"/>
      <c r="G23" s="93"/>
      <c r="H23" s="93"/>
      <c r="I23" s="93"/>
      <c r="J23" s="93"/>
    </row>
    <row r="24" spans="2:10" x14ac:dyDescent="0.25">
      <c r="B24" s="80"/>
      <c r="C24" s="77"/>
      <c r="D24" s="6" t="s">
        <v>49</v>
      </c>
      <c r="E24" s="93"/>
      <c r="F24" s="93"/>
      <c r="G24" s="93"/>
      <c r="H24" s="93"/>
      <c r="I24" s="93"/>
      <c r="J24" s="93"/>
    </row>
  </sheetData>
  <mergeCells count="12">
    <mergeCell ref="H19:H24"/>
    <mergeCell ref="I19:I24"/>
    <mergeCell ref="J19:J24"/>
    <mergeCell ref="J11:J16"/>
    <mergeCell ref="E11:E16"/>
    <mergeCell ref="F11:F16"/>
    <mergeCell ref="G11:G16"/>
    <mergeCell ref="H11:H16"/>
    <mergeCell ref="I11:I16"/>
    <mergeCell ref="E19:E24"/>
    <mergeCell ref="F19:F24"/>
    <mergeCell ref="G19:G24"/>
  </mergeCells>
  <pageMargins left="0.25" right="0.25" top="0.75" bottom="0.75" header="0.3" footer="0.3"/>
  <pageSetup paperSize="9" scale="6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abSelected="1" topLeftCell="B1" zoomScale="85" zoomScaleNormal="85" workbookViewId="0">
      <selection activeCell="F12" sqref="F12"/>
    </sheetView>
  </sheetViews>
  <sheetFormatPr defaultRowHeight="15" x14ac:dyDescent="0.25"/>
  <cols>
    <col min="1" max="1" width="4" style="50" customWidth="1"/>
    <col min="2" max="2" width="44.85546875" style="50" customWidth="1"/>
    <col min="3" max="3" width="62.140625" style="50" customWidth="1"/>
    <col min="4" max="5" width="12.42578125" style="50" customWidth="1"/>
    <col min="6" max="6" width="14.5703125" style="50" customWidth="1"/>
    <col min="7" max="7" width="12.140625" style="50" customWidth="1"/>
    <col min="8" max="8" width="11.85546875" style="50" customWidth="1"/>
    <col min="9" max="9" width="12.5703125" style="50" customWidth="1"/>
    <col min="10" max="16384" width="9.140625" style="50"/>
  </cols>
  <sheetData>
    <row r="1" spans="2:9" x14ac:dyDescent="0.25">
      <c r="B1" s="49"/>
      <c r="C1" s="49"/>
      <c r="D1" s="49"/>
      <c r="E1" s="49"/>
      <c r="F1" s="49"/>
      <c r="G1" s="49"/>
      <c r="H1" s="49"/>
      <c r="I1" s="49"/>
    </row>
    <row r="2" spans="2:9" x14ac:dyDescent="0.25">
      <c r="B2" s="51" t="s">
        <v>2</v>
      </c>
      <c r="C2" s="52"/>
      <c r="D2" s="52"/>
      <c r="E2" s="52"/>
      <c r="F2" s="52"/>
      <c r="G2" s="52"/>
      <c r="H2" s="52"/>
      <c r="I2" s="52"/>
    </row>
    <row r="3" spans="2:9" x14ac:dyDescent="0.25">
      <c r="B3" s="53"/>
      <c r="C3" s="52"/>
      <c r="D3" s="52"/>
      <c r="E3" s="52"/>
      <c r="F3" s="52"/>
      <c r="G3" s="52"/>
      <c r="H3" s="52"/>
      <c r="I3" s="52"/>
    </row>
    <row r="4" spans="2:9" ht="17.25" customHeight="1" x14ac:dyDescent="0.25">
      <c r="B4" s="48" t="s">
        <v>15</v>
      </c>
      <c r="C4" s="54">
        <v>105035</v>
      </c>
      <c r="D4" s="52"/>
      <c r="E4" s="52"/>
      <c r="F4" s="52"/>
      <c r="G4" s="52"/>
      <c r="H4" s="52"/>
      <c r="I4" s="52"/>
    </row>
    <row r="5" spans="2:9" ht="14.25" customHeight="1" x14ac:dyDescent="0.25">
      <c r="B5" s="48" t="s">
        <v>16</v>
      </c>
      <c r="C5" s="54" t="s">
        <v>21</v>
      </c>
      <c r="D5" s="52"/>
      <c r="E5" s="52"/>
      <c r="F5" s="52"/>
      <c r="G5" s="52"/>
      <c r="H5" s="52"/>
      <c r="I5" s="52"/>
    </row>
    <row r="6" spans="2:9" x14ac:dyDescent="0.25">
      <c r="B6" s="52"/>
      <c r="C6" s="52"/>
      <c r="D6" s="52"/>
      <c r="E6" s="52"/>
      <c r="F6" s="52"/>
      <c r="G6" s="52"/>
      <c r="H6" s="52"/>
      <c r="I6" s="52"/>
    </row>
    <row r="7" spans="2:9" x14ac:dyDescent="0.25">
      <c r="B7" s="51" t="s">
        <v>17</v>
      </c>
      <c r="C7" s="52"/>
      <c r="D7" s="52"/>
      <c r="E7" s="52"/>
      <c r="F7" s="52"/>
      <c r="G7" s="52"/>
      <c r="H7" s="52"/>
      <c r="I7" s="52"/>
    </row>
    <row r="8" spans="2:9" x14ac:dyDescent="0.25">
      <c r="B8" s="52"/>
      <c r="C8" s="52"/>
      <c r="D8" s="52"/>
      <c r="E8" s="52"/>
      <c r="F8" s="52"/>
      <c r="G8" s="52"/>
      <c r="H8" s="52"/>
      <c r="I8" s="52"/>
    </row>
    <row r="9" spans="2:9" x14ac:dyDescent="0.25">
      <c r="B9" s="48" t="s">
        <v>18</v>
      </c>
      <c r="C9" s="48" t="s">
        <v>19</v>
      </c>
      <c r="D9" s="52"/>
      <c r="E9" s="52"/>
      <c r="F9" s="52"/>
      <c r="G9" s="52"/>
      <c r="H9" s="52"/>
      <c r="I9" s="52"/>
    </row>
    <row r="10" spans="2:9" x14ac:dyDescent="0.25">
      <c r="B10" s="55">
        <v>1060</v>
      </c>
      <c r="C10" s="55" t="s">
        <v>44</v>
      </c>
      <c r="D10" s="52"/>
      <c r="E10" s="52"/>
      <c r="F10" s="52"/>
      <c r="G10" s="52"/>
      <c r="H10" s="52"/>
      <c r="I10" s="52"/>
    </row>
    <row r="11" spans="2:9" x14ac:dyDescent="0.25">
      <c r="B11" s="56"/>
      <c r="C11" s="52"/>
      <c r="D11" s="52"/>
      <c r="E11" s="52"/>
      <c r="F11" s="52"/>
      <c r="G11" s="52"/>
      <c r="H11" s="52"/>
      <c r="I11" s="52"/>
    </row>
    <row r="12" spans="2:9" x14ac:dyDescent="0.25">
      <c r="B12" s="57" t="s">
        <v>20</v>
      </c>
      <c r="C12" s="52"/>
      <c r="D12" s="52"/>
      <c r="E12" s="52"/>
      <c r="F12" s="52"/>
      <c r="G12" s="52"/>
      <c r="H12" s="52"/>
      <c r="I12" s="52"/>
    </row>
    <row r="13" spans="2:9" x14ac:dyDescent="0.25">
      <c r="B13" s="56"/>
      <c r="C13" s="52"/>
      <c r="D13" s="52"/>
      <c r="E13" s="52"/>
      <c r="F13" s="52"/>
      <c r="G13" s="52"/>
      <c r="H13" s="52"/>
      <c r="I13" s="52"/>
    </row>
    <row r="14" spans="2:9" x14ac:dyDescent="0.25">
      <c r="B14" s="48" t="s">
        <v>54</v>
      </c>
      <c r="C14" s="55" t="s">
        <v>87</v>
      </c>
      <c r="D14" s="49"/>
      <c r="E14" s="49"/>
      <c r="F14" s="52"/>
      <c r="G14" s="52"/>
      <c r="H14" s="52"/>
      <c r="I14" s="52"/>
    </row>
    <row r="15" spans="2:9" ht="25.5" x14ac:dyDescent="0.25">
      <c r="B15" s="48" t="s">
        <v>55</v>
      </c>
      <c r="C15" s="54">
        <v>105035</v>
      </c>
      <c r="D15" s="52"/>
      <c r="E15" s="52"/>
      <c r="F15" s="52"/>
      <c r="G15" s="52"/>
      <c r="H15" s="52"/>
      <c r="I15" s="52"/>
    </row>
    <row r="16" spans="2:9" x14ac:dyDescent="0.25">
      <c r="B16" s="48" t="s">
        <v>56</v>
      </c>
      <c r="C16" s="55" t="s">
        <v>21</v>
      </c>
      <c r="D16" s="52"/>
      <c r="E16" s="52"/>
      <c r="F16" s="52"/>
      <c r="G16" s="52"/>
      <c r="H16" s="52"/>
      <c r="I16" s="52"/>
    </row>
    <row r="18" spans="2:9" x14ac:dyDescent="0.25">
      <c r="B18" s="8" t="s">
        <v>57</v>
      </c>
      <c r="C18" s="43">
        <v>1060</v>
      </c>
      <c r="D18" s="104" t="s">
        <v>58</v>
      </c>
      <c r="E18" s="104"/>
      <c r="F18" s="104"/>
      <c r="G18" s="104"/>
      <c r="H18" s="104"/>
      <c r="I18" s="104"/>
    </row>
    <row r="19" spans="2:9" ht="15" customHeight="1" x14ac:dyDescent="0.25">
      <c r="B19" s="8" t="s">
        <v>59</v>
      </c>
      <c r="C19" s="41">
        <v>11002</v>
      </c>
      <c r="D19" s="105" t="s">
        <v>83</v>
      </c>
      <c r="E19" s="105" t="s">
        <v>84</v>
      </c>
      <c r="F19" s="105" t="s">
        <v>28</v>
      </c>
      <c r="G19" s="105" t="s">
        <v>29</v>
      </c>
      <c r="H19" s="105" t="s">
        <v>30</v>
      </c>
      <c r="I19" s="105" t="s">
        <v>82</v>
      </c>
    </row>
    <row r="20" spans="2:9" ht="25.5" x14ac:dyDescent="0.25">
      <c r="B20" s="9" t="s">
        <v>40</v>
      </c>
      <c r="C20" s="89" t="s">
        <v>102</v>
      </c>
      <c r="D20" s="106"/>
      <c r="E20" s="106"/>
      <c r="F20" s="106"/>
      <c r="G20" s="106"/>
      <c r="H20" s="106"/>
      <c r="I20" s="106"/>
    </row>
    <row r="21" spans="2:9" ht="31.5" customHeight="1" x14ac:dyDescent="0.25">
      <c r="B21" s="9" t="s">
        <v>61</v>
      </c>
      <c r="C21" s="89" t="s">
        <v>101</v>
      </c>
      <c r="D21" s="106"/>
      <c r="E21" s="106"/>
      <c r="F21" s="106"/>
      <c r="G21" s="106"/>
      <c r="H21" s="106"/>
      <c r="I21" s="106"/>
    </row>
    <row r="22" spans="2:9" x14ac:dyDescent="0.25">
      <c r="B22" s="9" t="s">
        <v>42</v>
      </c>
      <c r="C22" s="42" t="s">
        <v>63</v>
      </c>
      <c r="D22" s="106"/>
      <c r="E22" s="106"/>
      <c r="F22" s="106"/>
      <c r="G22" s="106"/>
      <c r="H22" s="106"/>
      <c r="I22" s="106"/>
    </row>
    <row r="23" spans="2:9" x14ac:dyDescent="0.25">
      <c r="B23" s="9" t="s">
        <v>64</v>
      </c>
      <c r="C23" s="42" t="s">
        <v>21</v>
      </c>
      <c r="D23" s="106"/>
      <c r="E23" s="106"/>
      <c r="F23" s="106"/>
      <c r="G23" s="106"/>
      <c r="H23" s="106"/>
      <c r="I23" s="106"/>
    </row>
    <row r="24" spans="2:9" x14ac:dyDescent="0.25">
      <c r="B24" s="27"/>
      <c r="C24" s="29" t="s">
        <v>65</v>
      </c>
      <c r="D24" s="107"/>
      <c r="E24" s="107"/>
      <c r="F24" s="107"/>
      <c r="G24" s="107"/>
      <c r="H24" s="107"/>
      <c r="I24" s="107"/>
    </row>
    <row r="25" spans="2:9" x14ac:dyDescent="0.25">
      <c r="B25" s="42" t="s">
        <v>66</v>
      </c>
      <c r="C25" s="42" t="s">
        <v>100</v>
      </c>
      <c r="D25" s="75"/>
      <c r="E25" s="75"/>
      <c r="F25" s="75"/>
      <c r="G25" s="75"/>
      <c r="H25" s="75">
        <f>60*3</f>
        <v>180</v>
      </c>
      <c r="I25" s="75">
        <f>60*3</f>
        <v>180</v>
      </c>
    </row>
    <row r="26" spans="2:9" x14ac:dyDescent="0.25">
      <c r="B26" s="42" t="s">
        <v>66</v>
      </c>
      <c r="C26" s="42" t="s">
        <v>99</v>
      </c>
      <c r="D26" s="75">
        <v>3</v>
      </c>
      <c r="E26" s="75">
        <v>3</v>
      </c>
      <c r="F26" s="75"/>
      <c r="G26" s="75"/>
      <c r="H26" s="75">
        <v>3</v>
      </c>
      <c r="I26" s="75">
        <v>3</v>
      </c>
    </row>
    <row r="27" spans="2:9" x14ac:dyDescent="0.25">
      <c r="B27" s="42" t="s">
        <v>72</v>
      </c>
      <c r="C27" s="42" t="s">
        <v>98</v>
      </c>
      <c r="D27" s="75">
        <v>100</v>
      </c>
      <c r="E27" s="75">
        <v>100</v>
      </c>
      <c r="F27" s="75"/>
      <c r="G27" s="75"/>
      <c r="H27" s="75">
        <v>100</v>
      </c>
      <c r="I27" s="75">
        <v>100</v>
      </c>
    </row>
    <row r="28" spans="2:9" x14ac:dyDescent="0.25">
      <c r="B28" s="88" t="s">
        <v>81</v>
      </c>
      <c r="C28" s="87"/>
      <c r="D28" s="75">
        <v>504</v>
      </c>
      <c r="E28" s="75">
        <v>610</v>
      </c>
      <c r="F28" s="75">
        <v>0</v>
      </c>
      <c r="G28" s="75">
        <v>0</v>
      </c>
      <c r="H28" s="75">
        <v>610</v>
      </c>
      <c r="I28" s="75">
        <v>610</v>
      </c>
    </row>
  </sheetData>
  <mergeCells count="7">
    <mergeCell ref="D18:I18"/>
    <mergeCell ref="D19:D24"/>
    <mergeCell ref="E19:E24"/>
    <mergeCell ref="F19:F24"/>
    <mergeCell ref="G19:G24"/>
    <mergeCell ref="H19:H24"/>
    <mergeCell ref="I19:I24"/>
  </mergeCells>
  <pageMargins left="0.25" right="0.25" top="0.75" bottom="0.75" header="0.3" footer="0.3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Հավելված 3 Մաս 2</vt:lpstr>
      <vt:lpstr>Հավելված 3 Մաս 3</vt:lpstr>
      <vt:lpstr>Հավելված 3 Մաս 4</vt:lpstr>
      <vt:lpstr>Հավելված 3 Մաս 2 11002</vt:lpstr>
      <vt:lpstr>Հավելված 3 Մաս 4 11002</vt:lpstr>
      <vt:lpstr>'Հավելված 3 Մաս 3'!_ftn20</vt:lpstr>
      <vt:lpstr>'Հավելված 3 Մաս 3'!_ftn21</vt:lpstr>
      <vt:lpstr>'Հավելված 3 Մաս 3'!_ftn22</vt:lpstr>
      <vt:lpstr>'Հավելված 3 Մաս 2'!_ftnref1</vt:lpstr>
      <vt:lpstr>'Հավելված 3 Մաս 2 11002'!_ftnref1</vt:lpstr>
      <vt:lpstr>'Հավելված 3 Մաս 4'!_ftnref1</vt:lpstr>
      <vt:lpstr>'Հավելված 3 Մաս 4 11002'!_ftnref1</vt:lpstr>
      <vt:lpstr>'Հավելված 3 Մաս 3'!_ftnref12</vt:lpstr>
      <vt:lpstr>'Հավելված 3 Մաս 4'!_ftnref13</vt:lpstr>
      <vt:lpstr>'Հավելված 3 Մաս 4 11002'!_ftnref13</vt:lpstr>
      <vt:lpstr>'Հավելված 3 Մաս 4'!_ftnref14</vt:lpstr>
      <vt:lpstr>'Հավելված 3 Մաս 4 11002'!_ftnref14</vt:lpstr>
      <vt:lpstr>'Հավելված 3 Մաս 4'!_ftnref20</vt:lpstr>
      <vt:lpstr>'Հավելված 3 Մաս 2'!_ftnref4</vt:lpstr>
      <vt:lpstr>'Հավելված 3 Մաս 2 11002'!_ftnref4</vt:lpstr>
      <vt:lpstr>'Հավելված 3 Մաս 2'!_ftnref5</vt:lpstr>
      <vt:lpstr>'Հավելված 3 Մաս 2 11002'!_ftnref5</vt:lpstr>
      <vt:lpstr>'Հավելված 3 Մաս 2'!_ftnref6</vt:lpstr>
      <vt:lpstr>'Հավելված 3 Մաս 2'!_ftnref8</vt:lpstr>
      <vt:lpstr>'Հավելված 3 Մաս 2'!_Toc501014755</vt:lpstr>
      <vt:lpstr>'Հավելված 3 Մաս 2 11002'!_Toc501014755</vt:lpstr>
      <vt:lpstr>'Հավելված 3 Մաս 4'!_Toc501014755</vt:lpstr>
      <vt:lpstr>'Հավելված 3 Մաս 4 11002'!_Toc501014755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Julieta Baghdasaryan</cp:lastModifiedBy>
  <cp:lastPrinted>2019-07-12T06:46:49Z</cp:lastPrinted>
  <dcterms:created xsi:type="dcterms:W3CDTF">2017-12-06T07:28:20Z</dcterms:created>
  <dcterms:modified xsi:type="dcterms:W3CDTF">2019-09-10T06:27:41Z</dcterms:modified>
</cp:coreProperties>
</file>